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bsimonsen\Documents\For Extranet\"/>
    </mc:Choice>
  </mc:AlternateContent>
  <workbookProtection workbookAlgorithmName="SHA-512" workbookHashValue="MptuB2p1Y32kKdQ0Gdr/Vn7w1/nrY/qYgEckzUeusew+5wHlfOcUSKQDw4Ue/uHOmx6m1KUgM0+x2VwRSiraIw==" workbookSaltValue="nC0OgxsCb6pi5PkF6L6WkQ==" workbookSpinCount="100000" lockStructure="1"/>
  <bookViews>
    <workbookView xWindow="0" yWindow="0" windowWidth="19440" windowHeight="10305"/>
  </bookViews>
  <sheets>
    <sheet name="Instructions" sheetId="1" r:id="rId1"/>
    <sheet name="Cosmetics Europe SWED Template " sheetId="4" r:id="rId2"/>
    <sheet name="PROC &amp; effectiveness" sheetId="6" r:id="rId3"/>
    <sheet name="Dropdowns" sheetId="5" r:id="rId4"/>
  </sheets>
  <definedNames>
    <definedName name="_ftn1" localSheetId="1">'Cosmetics Europe SWED Template '!#REF!</definedName>
    <definedName name="_ftn2" localSheetId="1">'Cosmetics Europe SWED Template '!#REF!</definedName>
    <definedName name="_ftnref1" localSheetId="1">'Cosmetics Europe SWED Template '!#REF!</definedName>
    <definedName name="_ftnref2" localSheetId="1">'Cosmetics Europe SWED Template '!#REF!</definedName>
    <definedName name="_GoBack" localSheetId="0">Instructions!$A$4</definedName>
    <definedName name="Gloves">Dropdowns!$N$2:$O$8</definedName>
    <definedName name="physical">Dropdowns!$G$2:$H$10</definedName>
    <definedName name="place">Dropdowns!$E$2:$F$5</definedName>
    <definedName name="_xlnm.Print_Area" localSheetId="1">'Cosmetics Europe SWED Template '!$A$1:$V$57</definedName>
    <definedName name="_xlnm.Print_Area" localSheetId="3">Dropdowns!$E$1:$Q$12</definedName>
    <definedName name="_xlnm.Print_Area" localSheetId="0">Instructions!$A$1:$A$6</definedName>
    <definedName name="_xlnm.Print_Area" localSheetId="2">'PROC &amp; effectiveness'!$A$1:$I$36</definedName>
    <definedName name="PROC_List">Dropdowns!$B$3:$B$33</definedName>
    <definedName name="YesOrNo">Dropdowns!$A$3:$A$4</definedName>
  </definedNames>
  <calcPr calcId="171027"/>
</workbook>
</file>

<file path=xl/calcChain.xml><?xml version="1.0" encoding="utf-8"?>
<calcChain xmlns="http://schemas.openxmlformats.org/spreadsheetml/2006/main">
  <c r="F24" i="4" l="1"/>
  <c r="V56" i="4"/>
  <c r="V44" i="4"/>
  <c r="V41" i="4"/>
  <c r="V39" i="4"/>
  <c r="V37" i="4"/>
  <c r="V33" i="4"/>
  <c r="V30" i="4"/>
  <c r="V28" i="4"/>
  <c r="V26" i="4"/>
  <c r="V24" i="4"/>
  <c r="V22" i="4"/>
  <c r="V20" i="4"/>
  <c r="V9" i="4"/>
  <c r="T56" i="4"/>
  <c r="T44" i="4"/>
  <c r="T41" i="4"/>
  <c r="T39" i="4"/>
  <c r="T37" i="4"/>
  <c r="T33" i="4"/>
  <c r="T30" i="4"/>
  <c r="T28" i="4"/>
  <c r="T26" i="4"/>
  <c r="T24" i="4"/>
  <c r="T22" i="4"/>
  <c r="T20" i="4"/>
  <c r="T9" i="4"/>
  <c r="R56" i="4"/>
  <c r="R44" i="4"/>
  <c r="R41" i="4"/>
  <c r="R39" i="4"/>
  <c r="R37" i="4"/>
  <c r="R33" i="4"/>
  <c r="R30" i="4"/>
  <c r="R28" i="4"/>
  <c r="R26" i="4"/>
  <c r="R24" i="4"/>
  <c r="R22" i="4"/>
  <c r="R20" i="4"/>
  <c r="R9" i="4"/>
  <c r="P56" i="4"/>
  <c r="P44" i="4"/>
  <c r="P41" i="4"/>
  <c r="P39" i="4"/>
  <c r="P37" i="4"/>
  <c r="P33" i="4"/>
  <c r="P30" i="4"/>
  <c r="P28" i="4"/>
  <c r="P26" i="4"/>
  <c r="P24" i="4"/>
  <c r="P22" i="4"/>
  <c r="P20" i="4"/>
  <c r="P9" i="4"/>
  <c r="N56" i="4"/>
  <c r="N44" i="4"/>
  <c r="N41" i="4"/>
  <c r="N39" i="4"/>
  <c r="N37" i="4"/>
  <c r="N33" i="4"/>
  <c r="N30" i="4"/>
  <c r="N28" i="4"/>
  <c r="N26" i="4"/>
  <c r="N24" i="4"/>
  <c r="N22" i="4"/>
  <c r="N20" i="4"/>
  <c r="N9" i="4"/>
  <c r="L56" i="4"/>
  <c r="L44" i="4"/>
  <c r="L41" i="4"/>
  <c r="L39" i="4"/>
  <c r="L37" i="4"/>
  <c r="L33" i="4"/>
  <c r="L30" i="4"/>
  <c r="L28" i="4"/>
  <c r="L26" i="4"/>
  <c r="L24" i="4"/>
  <c r="L22" i="4"/>
  <c r="L20" i="4"/>
  <c r="L9" i="4"/>
  <c r="J56" i="4"/>
  <c r="J44" i="4"/>
  <c r="J41" i="4"/>
  <c r="J39" i="4"/>
  <c r="J37" i="4"/>
  <c r="J33" i="4"/>
  <c r="J30" i="4"/>
  <c r="J28" i="4"/>
  <c r="J26" i="4"/>
  <c r="J24" i="4"/>
  <c r="J22" i="4"/>
  <c r="J20" i="4"/>
  <c r="J9" i="4"/>
  <c r="H56" i="4"/>
  <c r="H44" i="4"/>
  <c r="H41" i="4"/>
  <c r="H39" i="4"/>
  <c r="H37" i="4"/>
  <c r="H33" i="4"/>
  <c r="H30" i="4"/>
  <c r="H28" i="4"/>
  <c r="H26" i="4"/>
  <c r="H24" i="4"/>
  <c r="H22" i="4"/>
  <c r="H20" i="4"/>
  <c r="H9" i="4"/>
  <c r="F41" i="4" l="1"/>
  <c r="F37" i="4"/>
  <c r="F39" i="4" l="1"/>
  <c r="F33" i="4"/>
  <c r="F28" i="4"/>
  <c r="F26" i="4"/>
  <c r="F22" i="4" l="1"/>
  <c r="F20" i="4"/>
  <c r="F56" i="4" l="1"/>
  <c r="F44" i="4"/>
  <c r="F9" i="4" l="1"/>
  <c r="F30" i="4" l="1"/>
</calcChain>
</file>

<file path=xl/comments1.xml><?xml version="1.0" encoding="utf-8"?>
<comments xmlns="http://schemas.openxmlformats.org/spreadsheetml/2006/main">
  <authors>
    <author>Funk Torsten</author>
  </authors>
  <commentList>
    <comment ref="F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J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L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N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P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R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T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V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2.xml><?xml version="1.0" encoding="utf-8"?>
<comments xmlns="http://schemas.openxmlformats.org/spreadsheetml/2006/main">
  <authors>
    <author>GINNITY Bridget</author>
  </authors>
  <commentList>
    <comment ref="D1" authorId="0" shapeId="0">
      <text>
        <r>
          <rPr>
            <b/>
            <sz val="9"/>
            <color indexed="81"/>
            <rFont val="Tahoma"/>
            <family val="2"/>
          </rPr>
          <t>GINNITY Bridget:</t>
        </r>
        <r>
          <rPr>
            <sz val="9"/>
            <color indexed="81"/>
            <rFont val="Tahoma"/>
            <family val="2"/>
          </rPr>
          <t xml:space="preserve">
drop down menu not provided in template</t>
        </r>
      </text>
    </comment>
    <comment ref="I1" authorId="0" shapeId="0">
      <text>
        <r>
          <rPr>
            <b/>
            <sz val="9"/>
            <color indexed="81"/>
            <rFont val="Tahoma"/>
            <family val="2"/>
          </rPr>
          <t>GINNITY Bridget:</t>
        </r>
        <r>
          <rPr>
            <sz val="9"/>
            <color indexed="81"/>
            <rFont val="Tahoma"/>
            <family val="2"/>
          </rPr>
          <t xml:space="preserve">
drop down menu not provided in template</t>
        </r>
      </text>
    </comment>
    <comment ref="J1" authorId="0" shapeId="0">
      <text>
        <r>
          <rPr>
            <b/>
            <sz val="9"/>
            <color indexed="81"/>
            <rFont val="Tahoma"/>
            <family val="2"/>
          </rPr>
          <t>GINNITY Bridget:</t>
        </r>
        <r>
          <rPr>
            <sz val="9"/>
            <color indexed="81"/>
            <rFont val="Tahoma"/>
            <family val="2"/>
          </rPr>
          <t xml:space="preserve">
Only code 12355002161 is proposed in template</t>
        </r>
      </text>
    </comment>
    <comment ref="O1" authorId="0" shapeId="0">
      <text>
        <r>
          <rPr>
            <b/>
            <sz val="9"/>
            <color indexed="81"/>
            <rFont val="Tahoma"/>
            <family val="2"/>
          </rPr>
          <t>GINNITY Bridget:</t>
        </r>
        <r>
          <rPr>
            <sz val="9"/>
            <color indexed="81"/>
            <rFont val="Tahoma"/>
            <family val="2"/>
          </rPr>
          <t xml:space="preserve">
Only code 12355002161 is proposed in template</t>
        </r>
      </text>
    </comment>
  </commentList>
</comments>
</file>

<file path=xl/sharedStrings.xml><?xml version="1.0" encoding="utf-8"?>
<sst xmlns="http://schemas.openxmlformats.org/spreadsheetml/2006/main" count="840" uniqueCount="371">
  <si>
    <t>A</t>
  </si>
  <si>
    <t>Field name</t>
  </si>
  <si>
    <t>SWED 1</t>
  </si>
  <si>
    <t>SWED identifiers</t>
  </si>
  <si>
    <t>Free text</t>
  </si>
  <si>
    <t>n/a</t>
  </si>
  <si>
    <t>Short description of the applicability domain (in terms of substance properties)</t>
  </si>
  <si>
    <t>1.6a.1</t>
  </si>
  <si>
    <t>1.6a.2</t>
  </si>
  <si>
    <t>Conditions of use for workers (input to CSA)</t>
  </si>
  <si>
    <t>2.2.1</t>
  </si>
  <si>
    <t>2.3.1</t>
  </si>
  <si>
    <t>2.4.1</t>
  </si>
  <si>
    <t>%</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</si>
  <si>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</si>
  <si>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</si>
  <si>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</si>
  <si>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</si>
  <si>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</si>
  <si>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</si>
  <si>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</si>
  <si>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</si>
  <si>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</si>
  <si>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</si>
  <si>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</si>
  <si>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</si>
  <si>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</si>
  <si>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</si>
  <si>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</si>
  <si>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Measured data available</t>
  </si>
  <si>
    <t>Reference to available set of measured data relevant for this task(s) or group of tasks</t>
  </si>
  <si>
    <t>Recommendations outside the scope of the risk assessment</t>
  </si>
  <si>
    <t>Dermal</t>
  </si>
  <si>
    <t>MEASE</t>
  </si>
  <si>
    <t>Duration</t>
  </si>
  <si>
    <t>ART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</si>
  <si>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</si>
  <si>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</si>
  <si>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</si>
  <si>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</si>
  <si>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</si>
  <si>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</si>
  <si>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</si>
  <si>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</si>
  <si>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</si>
  <si>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</si>
  <si>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</si>
  <si>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</si>
  <si>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</si>
  <si>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</si>
  <si>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</si>
  <si>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</si>
  <si>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</si>
  <si>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</si>
  <si>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</si>
  <si>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</si>
  <si>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</si>
  <si>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</si>
  <si>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</si>
  <si>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PROC24</t>
  </si>
  <si>
    <t>PROC21</t>
  </si>
  <si>
    <t>PROC20</t>
  </si>
  <si>
    <t>PROC6</t>
  </si>
  <si>
    <t>PROC5</t>
  </si>
  <si>
    <t>Outdoor use</t>
  </si>
  <si>
    <t>Indoor use</t>
  </si>
  <si>
    <t>Liquid</t>
  </si>
  <si>
    <t>Inhalation</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</si>
  <si>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</si>
  <si>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</si>
  <si>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</si>
  <si>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</si>
  <si>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</si>
  <si>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</si>
  <si>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</si>
  <si>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</si>
  <si>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</si>
  <si>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</si>
  <si>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</si>
  <si>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</si>
  <si>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</si>
  <si>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</si>
  <si>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YesOrNo</t>
  </si>
  <si>
    <t>PROC_List</t>
  </si>
  <si>
    <t>Place_of_Use</t>
  </si>
  <si>
    <t>Physical_Form</t>
  </si>
  <si>
    <t>Solid (medium dusty)</t>
  </si>
  <si>
    <t>GV</t>
  </si>
  <si>
    <t>Basic</t>
  </si>
  <si>
    <t>System</t>
  </si>
  <si>
    <t>Advanced</t>
  </si>
  <si>
    <t>Yes</t>
  </si>
  <si>
    <t>No</t>
  </si>
  <si>
    <t>Routes</t>
  </si>
  <si>
    <t>EMKG Expo tool</t>
  </si>
  <si>
    <t>ECETOC TRA workers</t>
  </si>
  <si>
    <t>Riskofderm</t>
  </si>
  <si>
    <t>Stoffenmanager</t>
  </si>
  <si>
    <t>other: (add text)</t>
  </si>
  <si>
    <t>Tools</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</si>
  <si>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</si>
  <si>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</si>
  <si>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</si>
  <si>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</si>
  <si>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</si>
  <si>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</si>
  <si>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</si>
  <si>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(charging and discharging) at non-dedicated facilities 26 </t>
  </si>
  <si>
    <t xml:space="preserve">Transfer of substance or mixture (charging and discharging) at dedicated facilities26 </t>
  </si>
  <si>
    <t xml:space="preserve">Transfer of substance or mixture into small containers (dedicated filling line, including weighing) </t>
  </si>
  <si>
    <t xml:space="preserve">Roller application or brushing  </t>
  </si>
  <si>
    <t xml:space="preserve">Non industrial spraying  </t>
  </si>
  <si>
    <t xml:space="preserve">Use of blowing agents in manufacture of foam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</si>
  <si>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</si>
  <si>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</si>
  <si>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</si>
  <si>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</si>
  <si>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</si>
  <si>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</si>
  <si>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</si>
  <si>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</si>
  <si>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Low energy manipulation and handling of substances bound in/on materials or articles  </t>
  </si>
  <si>
    <t xml:space="preserve">Manufacturing and processing of minerals and/or metals at substantially elevated temperature  </t>
  </si>
  <si>
    <t xml:space="preserve">Open processing and transfer operations at substantially elevated temperature  </t>
  </si>
  <si>
    <t xml:space="preserve">High (mechanical) energy work-up of substances bound in /on materials and/or articles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</si>
  <si>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</si>
  <si>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</si>
  <si>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</si>
  <si>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</si>
  <si>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</si>
  <si>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</si>
  <si>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</si>
  <si>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</si>
  <si>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 name</t>
  </si>
  <si>
    <t>Select PROC</t>
  </si>
  <si>
    <t>Select physical form</t>
  </si>
  <si>
    <t>Select place of use</t>
  </si>
  <si>
    <t>Select OHS system</t>
  </si>
  <si>
    <t>Select tool</t>
  </si>
  <si>
    <t>Select Yes/No</t>
  </si>
  <si>
    <t>Select routes</t>
  </si>
  <si>
    <t>Solid (high dusty)</t>
  </si>
  <si>
    <t>Solid (low dusty)</t>
  </si>
  <si>
    <t>Other: (add text)</t>
  </si>
  <si>
    <t>Last Revision date</t>
  </si>
  <si>
    <t>Rigorous containment</t>
  </si>
  <si>
    <t>Explanation of the activities covered by the SWED (supplements the SWED title).</t>
  </si>
  <si>
    <t>&gt;4 hours</t>
  </si>
  <si>
    <t>1-4 hours</t>
  </si>
  <si>
    <t>&lt; 15 mins</t>
  </si>
  <si>
    <t>To be established by registrant</t>
  </si>
  <si>
    <t>Other:(specify %)</t>
  </si>
  <si>
    <t>Select general ventilation</t>
  </si>
  <si>
    <t>LEV</t>
  </si>
  <si>
    <t>Select LEV effectiveness</t>
  </si>
  <si>
    <t>professional</t>
  </si>
  <si>
    <t>industrial</t>
  </si>
  <si>
    <t>BEAT</t>
  </si>
  <si>
    <t>Additional good practice advice</t>
  </si>
  <si>
    <t>Select PPE effectiveness</t>
  </si>
  <si>
    <t>15 mins-1 hour</t>
  </si>
  <si>
    <t>90%</t>
  </si>
  <si>
    <t>80%</t>
  </si>
  <si>
    <t>ESCom Code</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</si>
  <si>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</si>
  <si>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</si>
  <si>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</si>
  <si>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</si>
  <si>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Select duration</t>
  </si>
  <si>
    <t>Enter duration (units)</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</si>
  <si>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</si>
  <si>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</si>
  <si>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</si>
  <si>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</si>
  <si>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</si>
  <si>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RPE</t>
  </si>
  <si>
    <t>2.11.1</t>
  </si>
  <si>
    <t>Details on occupational health and safety management system</t>
  </si>
  <si>
    <t>Other:(specify)</t>
  </si>
  <si>
    <t>Describe any additional operational condition, technical or organisational measure, or personal protective equipment  in place during the activity(ies) which has not been already described</t>
  </si>
  <si>
    <t xml:space="preserve">Details on the condition of use </t>
  </si>
  <si>
    <t>Inh. &amp; dermal</t>
  </si>
  <si>
    <t>If measured data is available for the activity(ies) described by the SWED, indicate the reference and any additional explanation.</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</si>
  <si>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</si>
  <si>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</si>
  <si>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</si>
  <si>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</si>
  <si>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</si>
  <si>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</si>
  <si>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</si>
  <si>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</si>
  <si>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</si>
  <si>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</si>
  <si>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Gas</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</si>
  <si>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</si>
  <si>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</si>
  <si>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</si>
  <si>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</si>
  <si>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</si>
  <si>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</si>
  <si>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</si>
  <si>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</si>
  <si>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</si>
  <si>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</si>
  <si>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</si>
  <si>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</si>
  <si>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</si>
  <si>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Liquified gas</t>
  </si>
  <si>
    <t>When relevant and when known, identify any boundaries with respect to substance properties (e.g. hazard classification, volatility bands, DNEL bands). The intention is to help registrants identify the appropriate SWEDs for their substance</t>
  </si>
  <si>
    <t>1.4.2</t>
  </si>
  <si>
    <t>Select indoor, outdoor or both as appropriate.</t>
  </si>
  <si>
    <t>SWED 2</t>
  </si>
  <si>
    <t>Select/enter temperature</t>
  </si>
  <si>
    <t>Other:specify ˚C</t>
  </si>
  <si>
    <t>Ambient</t>
  </si>
  <si>
    <t>&lt;20˚C above ambient</t>
  </si>
  <si>
    <t xml:space="preserve">Section 1 provides information on the scope of the SWED </t>
  </si>
  <si>
    <t>Provide the date of the latest SWED revision in the format dd/mm/yyyy, or version number</t>
  </si>
  <si>
    <t>Other:(specify option)</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</si>
  <si>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</si>
  <si>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</si>
  <si>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</si>
  <si>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</si>
  <si>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</si>
  <si>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</si>
  <si>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</si>
  <si>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</si>
  <si>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t>11137200300: Liquified gas</t>
  </si>
  <si>
    <t>9268175004: Liquid</t>
  </si>
  <si>
    <t>ESCom phrase code(s)</t>
  </si>
  <si>
    <t>9313213237: Indoor use</t>
  </si>
  <si>
    <t>9313213238: Outdoor use</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</si>
  <si>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</si>
  <si>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</si>
  <si>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</si>
  <si>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</si>
  <si>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</si>
  <si>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</si>
  <si>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</si>
  <si>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</si>
  <si>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</si>
  <si>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</si>
  <si>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</si>
  <si>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</si>
  <si>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</si>
  <si>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</si>
  <si>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</si>
  <si>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</si>
  <si>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</si>
  <si>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</si>
  <si>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</si>
  <si>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Enter information for communication when appropriate. Use an ESCom phrase when possible. This can be the phrase suggested here, or a suitable standard phrase from the ESCom Phrase Catalogue. Alternatively, provide appropriate free text for communication and consider proposing it as a standard phrase. 
Insert a numeric value from Column E when appropriate.
Leave cell blank when it is not relevant to provide information. 
</t>
  </si>
  <si>
    <t xml:space="preserve">Indicate whether the workers wear eye protection during the activity(ies) e.g. goggles. </t>
  </si>
  <si>
    <t xml:space="preserve">Indicate whether the workers wear dermal protection during the activity(ies) e.g. gloves, coveralls. </t>
  </si>
  <si>
    <t>Temperature</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</si>
  <si>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</si>
  <si>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</si>
  <si>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</si>
  <si>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</si>
  <si>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</si>
  <si>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</si>
  <si>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</si>
  <si>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</si>
  <si>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</si>
  <si>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</si>
  <si>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</si>
  <si>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</si>
  <si>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</si>
  <si>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</si>
  <si>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</si>
  <si>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</si>
  <si>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</si>
  <si>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Gloves</t>
  </si>
  <si>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</si>
  <si>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</si>
  <si>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</si>
  <si>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</si>
  <si>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</si>
  <si>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</si>
  <si>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</si>
  <si>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</si>
  <si>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</si>
  <si>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</si>
  <si>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</si>
  <si>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</si>
  <si>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</si>
  <si>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</si>
  <si>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</si>
  <si>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</si>
  <si>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</si>
  <si>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</si>
  <si>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</si>
  <si>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</si>
  <si>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</si>
  <si>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</si>
  <si>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</si>
  <si>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</si>
  <si>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</si>
  <si>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Good (natural and/or mechanical)</t>
  </si>
  <si>
    <t>Enhanced (engineered mechanical)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</si>
  <si>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</si>
  <si>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</si>
  <si>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</si>
  <si>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</si>
  <si>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</si>
  <si>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</si>
  <si>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</si>
  <si>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</si>
  <si>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</si>
  <si>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Template for generating a Sector-specific Worker Exposure Description: SWED</t>
  </si>
  <si>
    <t>10133220202: Indoor or outdoor use</t>
  </si>
  <si>
    <t>Indoor or outdoor use</t>
  </si>
  <si>
    <t>11133171336: Solid, high dustiness</t>
  </si>
  <si>
    <t>11133171332: Solid, medium dustiness</t>
  </si>
  <si>
    <t>11133171331: Solid, low dustiness</t>
  </si>
  <si>
    <t>9313213340: Gaseous</t>
  </si>
  <si>
    <t>10133224959: Covers use at ambient temperatures</t>
  </si>
  <si>
    <t>11133171312: Assumes use at not more than 20°C above ambient temperature.</t>
  </si>
  <si>
    <t>12355002161: : Assumes process temperature up to</t>
  </si>
  <si>
    <r>
      <rPr>
        <b/>
        <i/>
        <sz val="9"/>
        <color theme="1"/>
        <rFont val="Verdana"/>
        <family val="2"/>
      </rPr>
      <t xml:space="preserve">Instructions for generating SWEDs using the SWED template
</t>
    </r>
    <r>
      <rPr>
        <i/>
        <sz val="9"/>
        <color theme="1"/>
        <rFont val="Verdana"/>
        <family val="2"/>
      </rPr>
      <t xml:space="preserve">
1. From the use maps, identify the worker contributing activities (CA's) for which you want to generate SWEDs
2. Use the template to create a SWED 
    </t>
    </r>
    <r>
      <rPr>
        <b/>
        <i/>
        <sz val="9"/>
        <color theme="1"/>
        <rFont val="Verdana"/>
        <family val="2"/>
      </rPr>
      <t>Sections 1 and 2:</t>
    </r>
    <r>
      <rPr>
        <i/>
        <sz val="9"/>
        <color theme="1"/>
        <rFont val="Verdana"/>
        <family val="2"/>
      </rPr>
      <t xml:space="preserve"> these are the core sections to fill. The remaining sections are filled as relevant. 
    </t>
    </r>
    <r>
      <rPr>
        <b/>
        <i/>
        <sz val="9"/>
        <color theme="1"/>
        <rFont val="Verdana"/>
        <family val="2"/>
      </rPr>
      <t>Section 3:</t>
    </r>
    <r>
      <rPr>
        <i/>
        <sz val="9"/>
        <color theme="1"/>
        <rFont val="Verdana"/>
        <family val="2"/>
      </rPr>
      <t xml:space="preserve"> add any additional determinants necessary for exposure modelling tools when necessary
    </t>
    </r>
    <r>
      <rPr>
        <b/>
        <i/>
        <sz val="9"/>
        <color theme="1"/>
        <rFont val="Verdana"/>
        <family val="2"/>
      </rPr>
      <t>Section 4:</t>
    </r>
    <r>
      <rPr>
        <i/>
        <sz val="9"/>
        <color theme="1"/>
        <rFont val="Verdana"/>
        <family val="2"/>
      </rPr>
      <t xml:space="preserve"> if the activity is rigorously contained with respect to worker exposure, provide additional details here 
    </t>
    </r>
    <r>
      <rPr>
        <b/>
        <i/>
        <sz val="9"/>
        <color theme="1"/>
        <rFont val="Verdana"/>
        <family val="2"/>
      </rPr>
      <t>Section 5:</t>
    </r>
    <r>
      <rPr>
        <i/>
        <sz val="9"/>
        <color theme="1"/>
        <rFont val="Verdana"/>
        <family val="2"/>
      </rPr>
      <t xml:space="preserve"> provide information on measured data, if it is available
    </t>
    </r>
    <r>
      <rPr>
        <b/>
        <i/>
        <sz val="9"/>
        <color theme="1"/>
        <rFont val="Verdana"/>
        <family val="2"/>
      </rPr>
      <t>Section 6:</t>
    </r>
    <r>
      <rPr>
        <i/>
        <sz val="9"/>
        <color theme="1"/>
        <rFont val="Verdana"/>
        <family val="2"/>
      </rPr>
      <t xml:space="preserve"> if relevant, provide advice to reduce the exposure although obligations according to Article 37(4) of REACH do not apply
3. Fill in Column D for all rows in </t>
    </r>
    <r>
      <rPr>
        <b/>
        <i/>
        <sz val="9"/>
        <color theme="1"/>
        <rFont val="Verdana"/>
        <family val="2"/>
      </rPr>
      <t>bold*</t>
    </r>
    <r>
      <rPr>
        <i/>
        <sz val="9"/>
        <color theme="1"/>
        <rFont val="Verdana"/>
        <family val="2"/>
      </rPr>
      <t xml:space="preserve">, with an asterisk, and fill in the rows in "normal" font when relevant  
4. Add repeatable blocks of rows as required (these are indicated by grey shaded rows) 
5. Fill in Column E to provide information for communication when appropriate. Select or generate an ESCom phrase as necessary 
6. Add repeatable Columns D and E for every additional SWED. Note that a SWED can be either for each CA of a use or for a combination of CA’s that have the same conditions of use
7. Further instructions are provided in the SWED Template worksheet   
</t>
    </r>
  </si>
  <si>
    <t>Free text/Standard phrase</t>
  </si>
  <si>
    <t xml:space="preserve">11133171458: Wear chemically resistant gloves (tested to EN374) in combination with specific activity training. </t>
  </si>
  <si>
    <t xml:space="preserve">12355002165: For further specification, refer to section 8 of the SDS. </t>
  </si>
  <si>
    <t xml:space="preserve">11133171457: Wear chemically resistant gloves (tested to EN374) in combination with ‘basic’ employee training. </t>
  </si>
  <si>
    <t xml:space="preserve">10133224896: Wear suitable gloves tested to EN374. </t>
  </si>
  <si>
    <t xml:space="preserve">For example: "protection against dirt, splashes or unexpected contact”                                                                  </t>
  </si>
  <si>
    <t>For example: reference to COSHH, EMKG and Gisbau sheets, industry guidance</t>
  </si>
  <si>
    <r>
      <rPr>
        <b/>
        <i/>
        <sz val="9"/>
        <color theme="1"/>
        <rFont val="Verdana"/>
        <family val="2"/>
      </rPr>
      <t>SWED Template Excel File</t>
    </r>
    <r>
      <rPr>
        <i/>
        <sz val="9"/>
        <color theme="1"/>
        <rFont val="Verdana"/>
        <family val="2"/>
      </rPr>
      <t xml:space="preserve">
This Excel file contains five worksheets:
</t>
    </r>
    <r>
      <rPr>
        <b/>
        <i/>
        <sz val="9"/>
        <color theme="1"/>
        <rFont val="Verdana"/>
        <family val="2"/>
      </rPr>
      <t>1. Instructions:</t>
    </r>
    <r>
      <rPr>
        <i/>
        <sz val="9"/>
        <color theme="1"/>
        <rFont val="Verdana"/>
        <family val="2"/>
      </rPr>
      <t xml:space="preserve"> a short introduction to the template, with instructions and background
</t>
    </r>
    <r>
      <rPr>
        <b/>
        <i/>
        <sz val="9"/>
        <color theme="1"/>
        <rFont val="Verdana"/>
        <family val="2"/>
      </rPr>
      <t xml:space="preserve">2. Template: </t>
    </r>
    <r>
      <rPr>
        <i/>
        <sz val="9"/>
        <color theme="1"/>
        <rFont val="Verdana"/>
        <family val="2"/>
      </rPr>
      <t xml:space="preserve">the format for the SWEDs, to be filled in by the user
</t>
    </r>
    <r>
      <rPr>
        <b/>
        <i/>
        <sz val="9"/>
        <color theme="1"/>
        <rFont val="Verdana"/>
        <family val="2"/>
      </rPr>
      <t>3. PROC &amp; effectiveness:</t>
    </r>
    <r>
      <rPr>
        <i/>
        <sz val="9"/>
        <color theme="1"/>
        <rFont val="Verdana"/>
        <family val="2"/>
      </rPr>
      <t xml:space="preserve"> supporting information, namely: a list of PROCs with descriptions; the default effectiveness for LEV applied in Ecetoc TRA v3; the exposure control efficiencies for different dermal protection strategies in Ecetoc TRA v3.
</t>
    </r>
    <r>
      <rPr>
        <b/>
        <i/>
        <sz val="9"/>
        <color theme="1"/>
        <rFont val="Verdana"/>
        <family val="2"/>
      </rPr>
      <t>4. Examples:</t>
    </r>
    <r>
      <rPr>
        <i/>
        <sz val="9"/>
        <color theme="1"/>
        <rFont val="Verdana"/>
        <family val="2"/>
      </rPr>
      <t xml:space="preserve"> examples of completed SWEDs. These are based on ones of the examples included with the Use Map Template. 
</t>
    </r>
    <r>
      <rPr>
        <b/>
        <i/>
        <sz val="9"/>
        <color theme="1"/>
        <rFont val="Verdana"/>
        <family val="2"/>
      </rPr>
      <t>5. Dropdown Menus:</t>
    </r>
    <r>
      <rPr>
        <i/>
        <sz val="9"/>
        <color theme="1"/>
        <rFont val="Verdana"/>
        <family val="2"/>
      </rPr>
      <t xml:space="preserve"> options that are provided for dropdown menus (picklists) and suggested ESCom phrases. They can be edited to include the preferred options of the user.
</t>
    </r>
  </si>
  <si>
    <r>
      <rPr>
        <b/>
        <i/>
        <sz val="9"/>
        <color theme="1"/>
        <rFont val="Verdana"/>
        <family val="2"/>
      </rPr>
      <t xml:space="preserve"> Background on the Use Map Package and SWEDs
</t>
    </r>
    <r>
      <rPr>
        <i/>
        <sz val="9"/>
        <color theme="1"/>
        <rFont val="Verdana"/>
        <family val="2"/>
      </rPr>
      <t xml:space="preserve">
Downstream users may provide information to help registrants prepare realistic and relevant Chemical Safety Assessments under REACH. The Use Map Package is the agreed mechanism for this communication. It consists of four elements:
• </t>
    </r>
    <r>
      <rPr>
        <b/>
        <i/>
        <sz val="9"/>
        <color theme="1"/>
        <rFont val="Verdana"/>
        <family val="2"/>
      </rPr>
      <t>Use Maps</t>
    </r>
    <r>
      <rPr>
        <i/>
        <sz val="9"/>
        <color theme="1"/>
        <rFont val="Verdana"/>
        <family val="2"/>
      </rPr>
      <t xml:space="preserve"> that provide an overview of the common uses in a sector and the contributing activities for those uses. 
• </t>
    </r>
    <r>
      <rPr>
        <b/>
        <i/>
        <sz val="9"/>
        <color theme="1"/>
        <rFont val="Verdana"/>
        <family val="2"/>
      </rPr>
      <t>SWEDs</t>
    </r>
    <r>
      <rPr>
        <i/>
        <sz val="9"/>
        <color theme="1"/>
        <rFont val="Verdana"/>
        <family val="2"/>
      </rPr>
      <t xml:space="preserve"> that provide exposure assessment inputs for worker activities
•</t>
    </r>
    <r>
      <rPr>
        <b/>
        <i/>
        <sz val="9"/>
        <color theme="1"/>
        <rFont val="Verdana"/>
        <family val="2"/>
      </rPr>
      <t xml:space="preserve"> SCEDs </t>
    </r>
    <r>
      <rPr>
        <i/>
        <sz val="9"/>
        <color theme="1"/>
        <rFont val="Verdana"/>
        <family val="2"/>
      </rPr>
      <t xml:space="preserve"> that provide exposure assessment inputs for consumer activities
• </t>
    </r>
    <r>
      <rPr>
        <b/>
        <i/>
        <sz val="9"/>
        <color theme="1"/>
        <rFont val="Verdana"/>
        <family val="2"/>
      </rPr>
      <t xml:space="preserve">SpERCs </t>
    </r>
    <r>
      <rPr>
        <i/>
        <sz val="9"/>
        <color theme="1"/>
        <rFont val="Verdana"/>
        <family val="2"/>
      </rPr>
      <t xml:space="preserve">that provide exposure assessment inputs for the environment
Templates are provided for each element of the Use Map Package. Downstream user sector organisations or other interested parties generate Use Maps, SWEDS, SCEDs and SpERCs using these templates. This is a voluntary action  but is considered important to facilitate harmonised communication. 
This SWED template was developed under action area 2.3A of the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t>
    </r>
  </si>
  <si>
    <t>SWED 3</t>
  </si>
  <si>
    <t>SWED 4</t>
  </si>
  <si>
    <t>SWED 5</t>
  </si>
  <si>
    <t>SWED 6</t>
  </si>
  <si>
    <t>SWED 7</t>
  </si>
  <si>
    <t>SWED 8</t>
  </si>
  <si>
    <t>SWED 9</t>
  </si>
  <si>
    <t>Formulation of cosmetic products in closed process without likelihood of exposure or processes with equivalent containment conditions</t>
  </si>
  <si>
    <t>No specification regarding concentration of substance in mixture by the DU sector. The risk assessor using this SWED should indicate the maximum concentration for the relevant substance considering this SWED.</t>
  </si>
  <si>
    <t>Covers daily exposures up to 8 hours</t>
  </si>
  <si>
    <t>no specification regarding temperature considered in this SWED</t>
  </si>
  <si>
    <t xml:space="preserve">Formulation of cosmetic products in closed continuous process with occasional controlled exposure or processes with equivalent containment conditions </t>
  </si>
  <si>
    <t>broad applicability domain in formulation of all types of cosmetic product ingredients</t>
  </si>
  <si>
    <t>Formulation of cosmetic products in closed batch process without likelihood of exposure or processes with equivalent containment conditions</t>
  </si>
  <si>
    <t>SWED applicable for all physical forms of product; Product ingredients mixed, diluted and/or suspended</t>
  </si>
  <si>
    <t xml:space="preserve">CE GENERIC SWED TEMPLATE </t>
  </si>
  <si>
    <t>CE SWED F1-I</t>
  </si>
  <si>
    <t>CE SWED F2-I</t>
  </si>
  <si>
    <t>CE SWED F3-I</t>
  </si>
  <si>
    <t xml:space="preserve">Formulation of cosmetic products in closed batch processes with occasional controlled exposure or processes with equivalent containment condition </t>
  </si>
  <si>
    <t>generic formulation of cosmetic products in closed batch processes without likelyhood of exposure</t>
  </si>
  <si>
    <t>Mixing or blending in batch processes during formulation of cosmetic products</t>
  </si>
  <si>
    <t>CE SWED F5-I</t>
  </si>
  <si>
    <t>generic formulation of cosmetic products in closed batch processes with occasional controlled exposure</t>
  </si>
  <si>
    <t>generic formulation of cosmetic products in closed continuous processes with occasional controlled exposure</t>
  </si>
  <si>
    <t>Formulation of cosmetic products in closed continuous process with occasional controlled exposure</t>
  </si>
  <si>
    <t>CE SWED F8a-I</t>
  </si>
  <si>
    <t>Transfer of substance or mixture (charging and discharging) at non-dedicated facilities during formulation of cosmetic products</t>
  </si>
  <si>
    <t>Transfer of substance or mixture (charging and discharging) at non-dedicated facilities during formulation of cosmetic products in formulation of cosmetic products</t>
  </si>
  <si>
    <t>Transfer of substance or mixture (charging and discharging) at dedicated facilities in formulation of cosmetic products</t>
  </si>
  <si>
    <t>CE SWED F8b-I</t>
  </si>
  <si>
    <t>Transfer of substance or mixture (charging and discharging) at dedicated facilities during formulation of cosmetic products</t>
  </si>
  <si>
    <t>CE SWED F9-I</t>
  </si>
  <si>
    <t>Transfer of substance or mixture into small containers (dedicated filling line, including weighing) in formulation of cosmetic products</t>
  </si>
  <si>
    <t>CE SWED F14-I</t>
  </si>
  <si>
    <t>Tabletting, compression, extrusion, pelletisation, granulation during formulation of cosmetic products</t>
  </si>
  <si>
    <t>Tabletting, compression, extrusion, pelletisation, granulation in formulation of cosmetic products</t>
  </si>
  <si>
    <t>CE SWED F15-I</t>
  </si>
  <si>
    <t>Use as laboratory reagent during formulation processes of cosmetic products</t>
  </si>
  <si>
    <t>Use as laboratory reagent in formulation processes of cosmetic products</t>
  </si>
  <si>
    <t>not relevant</t>
  </si>
  <si>
    <t>SWED Template v02; August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</si>
</sst>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Arial"/>
      <family val="2"/>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1"/>
      <color rgb="FF0070C0"/>
      <name val="Arial"/>
      <family val="2"/>
    </font>
    <font>
      <b/>
      <sz val="11"/>
      <color theme="1"/>
      <name val="Arial"/>
      <family val="2"/>
    </font>
    <font>
      <sz val="11"/>
      <color theme="3" tint="0.39997558519241921"/>
      <name val="Arial"/>
      <family val="2"/>
    </font>
    <font>
      <i/>
      <sz val="11"/>
      <color theme="1"/>
      <name val="Arial"/>
      <family val="2"/>
    </font>
    <font>
      <i/>
      <sz val="10"/>
      <color theme="1"/>
      <name val="Verdana"/>
      <family val="2"/>
    </font>
    <font>
      <b/>
      <sz val="14"/>
      <color theme="1"/>
      <name val="Verdana"/>
      <family val="2"/>
    </font>
    <font>
      <i/>
      <sz val="10"/>
      <color theme="3" tint="0.39997558519241921"/>
      <name val="Verdana"/>
      <family val="2"/>
    </font>
    <font>
      <sz val="10"/>
      <color theme="3" tint="0.3999755851924192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i/>
      <sz val="10"/>
      <color rgb="FF0070C0"/>
      <name val="Verdana"/>
      <family val="2"/>
    </font>
    <font>
      <sz val="10"/>
      <color rgb="FF0070C0"/>
      <name val="Verdana"/>
      <family val="2"/>
    </font>
    <font>
      <sz val="10"/>
      <color rgb="FF538DD5"/>
      <name val="Verdana"/>
      <family val="2"/>
    </font>
    <font>
      <b/>
      <i/>
      <sz val="11"/>
      <color theme="1"/>
      <name val="Verdana"/>
      <family val="2"/>
    </font>
    <font>
      <b/>
      <i/>
      <sz val="12"/>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b/>
      <i/>
      <sz val="11"/>
      <color theme="1"/>
      <name val="Arial"/>
      <family val="2"/>
    </font>
    <font>
      <i/>
      <sz val="9"/>
      <color theme="1"/>
      <name val="Verdana"/>
      <family val="2"/>
    </font>
    <font>
      <b/>
      <i/>
      <sz val="9"/>
      <color theme="1"/>
      <name val="Verdana"/>
      <family val="2"/>
    </font>
    <font>
      <b/>
      <sz val="12"/>
      <color theme="1"/>
      <name val="Verdana"/>
      <family val="2"/>
    </font>
    <font>
      <sz val="10"/>
      <name val="Verdana"/>
      <family val="2"/>
    </font>
    <font>
      <b/>
      <sz val="10"/>
      <name val="Verdana"/>
      <family val="2"/>
    </font>
    <font>
      <b/>
      <sz val="9"/>
      <color indexed="81"/>
      <name val="Tahoma"/>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s>
  <fills count="9">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s>
  <borders count="4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6496">
    <xf numFmtId="0" fontId="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6" fillId="0" borderId="0"/>
    <xf numFmtId="0" fontId="9" fillId="0" borderId="0"/>
    <xf numFmtId="0" fontId="20" fillId="0" borderId="0"/>
    <xf numFmtId="0" fontId="20"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applyNumberFormat="0" applyFill="0" applyBorder="0" applyAlignment="0" applyProtection="0"/>
  </cellStyleXfs>
  <cellXfs count="209">
    <xf numFmtId="0" fontId="0" fillId="0" borderId="0" xfId="0"/>
    <xf numFmtId="49" fontId="3" fillId="0" borderId="0" xfId="0" applyNumberFormat="1" applyFont="1" applyAlignment="1" applyProtection="1">
      <alignment horizontal="left" vertical="center"/>
    </xf>
    <xf numFmtId="0" fontId="30" fillId="0" borderId="0" xfId="0" applyFont="1" applyFill="1" applyBorder="1" applyProtection="1"/>
    <xf numFmtId="0" fontId="15" fillId="0" borderId="0" xfId="0" applyFont="1" applyAlignment="1" applyProtection="1">
      <alignment vertical="center" wrapText="1"/>
    </xf>
    <xf numFmtId="0" fontId="0" fillId="0" borderId="0" xfId="0" applyFont="1" applyAlignment="1" applyProtection="1">
      <alignment horizontal="left"/>
    </xf>
    <xf numFmtId="0" fontId="0" fillId="0" borderId="0" xfId="0" applyFont="1" applyProtection="1"/>
    <xf numFmtId="0" fontId="31" fillId="0" borderId="0" xfId="0" applyFont="1" applyAlignment="1" applyProtection="1">
      <alignment horizontal="left" vertical="center"/>
    </xf>
    <xf numFmtId="0" fontId="13" fillId="0" borderId="0" xfId="0" applyFont="1" applyAlignment="1" applyProtection="1">
      <alignment horizontal="left"/>
    </xf>
    <xf numFmtId="49" fontId="17" fillId="5" borderId="25" xfId="0" applyNumberFormat="1" applyFont="1" applyFill="1" applyBorder="1" applyAlignment="1" applyProtection="1">
      <alignment horizontal="center" vertical="center" wrapText="1"/>
    </xf>
    <xf numFmtId="0" fontId="32" fillId="5" borderId="42" xfId="0" applyFont="1" applyFill="1" applyBorder="1" applyAlignment="1" applyProtection="1">
      <alignment vertical="center" wrapText="1"/>
    </xf>
    <xf numFmtId="0" fontId="17" fillId="5" borderId="26" xfId="0" applyFont="1" applyFill="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49" fontId="3" fillId="5" borderId="41" xfId="0" applyNumberFormat="1" applyFont="1" applyFill="1" applyBorder="1" applyAlignment="1" applyProtection="1">
      <alignment horizontal="center" vertical="center" wrapText="1"/>
    </xf>
    <xf numFmtId="0" fontId="32" fillId="5" borderId="0" xfId="0" applyFont="1" applyFill="1" applyBorder="1" applyAlignment="1" applyProtection="1">
      <alignment vertical="center" wrapText="1"/>
    </xf>
    <xf numFmtId="0" fontId="17" fillId="5" borderId="27" xfId="0" applyFont="1" applyFill="1" applyBorder="1" applyAlignment="1" applyProtection="1">
      <alignment horizontal="center" vertical="center" wrapText="1"/>
    </xf>
    <xf numFmtId="0" fontId="17" fillId="5" borderId="43" xfId="0" applyFont="1" applyFill="1" applyBorder="1" applyAlignment="1" applyProtection="1">
      <alignment horizontal="left" vertical="center" wrapText="1"/>
    </xf>
    <xf numFmtId="0" fontId="17" fillId="5" borderId="0" xfId="0" applyFont="1" applyFill="1" applyBorder="1" applyAlignment="1" applyProtection="1">
      <alignment horizontal="left" vertical="center" wrapText="1"/>
    </xf>
    <xf numFmtId="49" fontId="28" fillId="5" borderId="12" xfId="0" applyNumberFormat="1" applyFont="1" applyFill="1" applyBorder="1" applyAlignment="1" applyProtection="1">
      <alignment horizontal="center" vertical="center" wrapText="1"/>
    </xf>
    <xf numFmtId="0" fontId="33" fillId="5" borderId="0" xfId="0" applyFont="1" applyFill="1" applyBorder="1" applyAlignment="1" applyProtection="1">
      <alignment vertical="center" wrapText="1"/>
    </xf>
    <xf numFmtId="0" fontId="35" fillId="5" borderId="11" xfId="0" applyFont="1" applyFill="1" applyBorder="1" applyAlignment="1" applyProtection="1">
      <alignment horizontal="left" vertical="top" wrapText="1"/>
    </xf>
    <xf numFmtId="0" fontId="35" fillId="5" borderId="10" xfId="0" applyFont="1" applyFill="1" applyBorder="1" applyAlignment="1" applyProtection="1">
      <alignment horizontal="left" vertical="top" wrapText="1"/>
    </xf>
    <xf numFmtId="0" fontId="35" fillId="5" borderId="46" xfId="0" applyFont="1" applyFill="1" applyBorder="1" applyAlignment="1" applyProtection="1">
      <alignment horizontal="left" vertical="top" wrapText="1"/>
    </xf>
    <xf numFmtId="49" fontId="17" fillId="8" borderId="12" xfId="0" applyNumberFormat="1" applyFont="1" applyFill="1" applyBorder="1" applyAlignment="1" applyProtection="1">
      <alignment horizontal="left" vertical="center"/>
    </xf>
    <xf numFmtId="0" fontId="32" fillId="5" borderId="0" xfId="0" applyFont="1" applyFill="1" applyBorder="1" applyAlignment="1" applyProtection="1">
      <alignment vertical="center"/>
    </xf>
    <xf numFmtId="0" fontId="17" fillId="8" borderId="12" xfId="0" applyFont="1" applyFill="1" applyBorder="1" applyAlignment="1" applyProtection="1">
      <alignment vertical="center"/>
    </xf>
    <xf numFmtId="0" fontId="35" fillId="8" borderId="1" xfId="0" applyFont="1" applyFill="1" applyBorder="1" applyAlignment="1" applyProtection="1">
      <alignment horizontal="left" vertical="center" wrapText="1"/>
    </xf>
    <xf numFmtId="0" fontId="10" fillId="8" borderId="34" xfId="0" applyFont="1" applyFill="1" applyBorder="1" applyAlignment="1" applyProtection="1">
      <alignment horizontal="left" vertical="center" wrapText="1"/>
    </xf>
    <xf numFmtId="0" fontId="10" fillId="8" borderId="2" xfId="0" applyFont="1" applyFill="1" applyBorder="1" applyAlignment="1" applyProtection="1">
      <alignment horizontal="left" vertical="center" wrapText="1"/>
    </xf>
    <xf numFmtId="0" fontId="0" fillId="0" borderId="0" xfId="0" applyFont="1" applyAlignment="1" applyProtection="1"/>
    <xf numFmtId="49" fontId="2" fillId="2" borderId="3" xfId="0" applyNumberFormat="1" applyFont="1" applyFill="1" applyBorder="1" applyAlignment="1" applyProtection="1">
      <alignment horizontal="left" vertical="center" wrapText="1"/>
    </xf>
    <xf numFmtId="0" fontId="32" fillId="0" borderId="0"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10" fillId="0" borderId="16" xfId="0" applyFont="1" applyBorder="1" applyAlignment="1" applyProtection="1">
      <alignment vertical="center" wrapText="1"/>
    </xf>
    <xf numFmtId="0" fontId="10" fillId="2" borderId="4"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49" fontId="2" fillId="2" borderId="6" xfId="0" applyNumberFormat="1" applyFont="1" applyFill="1" applyBorder="1" applyAlignment="1" applyProtection="1">
      <alignment horizontal="left" vertical="center" wrapText="1"/>
    </xf>
    <xf numFmtId="0" fontId="2" fillId="2" borderId="6" xfId="0" applyFont="1" applyFill="1" applyBorder="1" applyAlignment="1" applyProtection="1">
      <alignment vertical="center" wrapText="1"/>
    </xf>
    <xf numFmtId="0" fontId="10" fillId="0" borderId="17" xfId="0" applyFont="1" applyBorder="1" applyAlignment="1" applyProtection="1">
      <alignment vertical="center" wrapText="1"/>
    </xf>
    <xf numFmtId="0" fontId="10" fillId="2" borderId="7"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32" xfId="0" applyFont="1" applyBorder="1" applyAlignment="1" applyProtection="1">
      <alignment horizontal="left" vertical="center" wrapText="1"/>
    </xf>
    <xf numFmtId="49" fontId="3" fillId="2" borderId="6" xfId="0" applyNumberFormat="1" applyFont="1" applyFill="1" applyBorder="1" applyAlignment="1" applyProtection="1">
      <alignment horizontal="left" vertical="center" wrapText="1"/>
    </xf>
    <xf numFmtId="0" fontId="32" fillId="0" borderId="38"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0" borderId="17" xfId="0" applyNumberFormat="1" applyFont="1" applyBorder="1" applyAlignment="1" applyProtection="1">
      <alignment horizontal="left" vertical="center" wrapText="1"/>
    </xf>
    <xf numFmtId="0" fontId="30" fillId="0" borderId="20" xfId="0" applyFont="1" applyFill="1" applyBorder="1" applyAlignment="1" applyProtection="1">
      <alignment vertical="center"/>
    </xf>
    <xf numFmtId="0" fontId="3" fillId="0" borderId="6" xfId="0" applyFont="1" applyBorder="1" applyAlignment="1" applyProtection="1">
      <alignment vertical="center" wrapText="1"/>
    </xf>
    <xf numFmtId="0" fontId="10" fillId="0" borderId="7" xfId="0" applyFont="1" applyBorder="1" applyAlignment="1" applyProtection="1">
      <alignment horizontal="left" vertical="center" wrapText="1"/>
    </xf>
    <xf numFmtId="0" fontId="2" fillId="6" borderId="6" xfId="0" applyNumberFormat="1" applyFont="1" applyFill="1" applyBorder="1" applyAlignment="1" applyProtection="1">
      <alignment horizontal="left" vertical="center"/>
    </xf>
    <xf numFmtId="0" fontId="32" fillId="6" borderId="38" xfId="0" applyFont="1" applyFill="1" applyBorder="1" applyAlignment="1" applyProtection="1">
      <alignment vertical="center"/>
    </xf>
    <xf numFmtId="0" fontId="2" fillId="6" borderId="40" xfId="0" applyFont="1" applyFill="1" applyBorder="1" applyAlignment="1" applyProtection="1">
      <alignment vertical="center" wrapText="1"/>
    </xf>
    <xf numFmtId="0" fontId="35" fillId="6" borderId="6" xfId="0" applyFont="1" applyFill="1" applyBorder="1" applyAlignment="1" applyProtection="1">
      <alignment horizontal="left" vertical="center" wrapText="1"/>
    </xf>
    <xf numFmtId="0" fontId="35" fillId="6" borderId="38" xfId="0" applyFont="1" applyFill="1" applyBorder="1" applyAlignment="1" applyProtection="1">
      <alignment horizontal="left" vertical="center" wrapText="1"/>
    </xf>
    <xf numFmtId="0" fontId="35" fillId="6" borderId="20" xfId="0" applyFont="1" applyFill="1" applyBorder="1" applyAlignment="1" applyProtection="1">
      <alignment horizontal="left" vertical="center" wrapText="1"/>
    </xf>
    <xf numFmtId="49" fontId="2" fillId="4" borderId="40" xfId="0" applyNumberFormat="1" applyFont="1" applyFill="1" applyBorder="1" applyAlignment="1" applyProtection="1">
      <alignment horizontal="left" vertical="center" wrapText="1"/>
    </xf>
    <xf numFmtId="0" fontId="32" fillId="4" borderId="0" xfId="0" applyFont="1" applyFill="1" applyBorder="1" applyAlignment="1" applyProtection="1">
      <alignment vertical="center" wrapText="1"/>
    </xf>
    <xf numFmtId="0" fontId="2" fillId="4" borderId="40" xfId="0" applyFont="1" applyFill="1" applyBorder="1" applyAlignment="1" applyProtection="1">
      <alignment vertical="center" wrapText="1"/>
    </xf>
    <xf numFmtId="0" fontId="10" fillId="4" borderId="31" xfId="0" applyFont="1" applyFill="1" applyBorder="1" applyAlignment="1" applyProtection="1">
      <alignment vertical="center" wrapText="1"/>
    </xf>
    <xf numFmtId="0" fontId="10" fillId="4" borderId="39" xfId="0" applyFont="1" applyFill="1" applyBorder="1" applyAlignment="1" applyProtection="1">
      <alignment horizontal="left" vertical="center" wrapText="1"/>
    </xf>
    <xf numFmtId="0" fontId="10" fillId="4" borderId="37" xfId="0" applyFont="1" applyFill="1" applyBorder="1" applyAlignment="1" applyProtection="1">
      <alignment horizontal="left" vertical="center" wrapText="1"/>
    </xf>
    <xf numFmtId="49" fontId="2" fillId="4" borderId="6" xfId="0" applyNumberFormat="1" applyFont="1" applyFill="1" applyBorder="1" applyAlignment="1" applyProtection="1">
      <alignment horizontal="left" vertical="center" wrapText="1"/>
    </xf>
    <xf numFmtId="0" fontId="32" fillId="4" borderId="38"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7" xfId="0" applyFont="1" applyFill="1" applyBorder="1" applyAlignment="1" applyProtection="1">
      <alignment horizontal="left" vertical="center" wrapText="1"/>
    </xf>
    <xf numFmtId="0" fontId="10" fillId="4" borderId="8"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xf>
    <xf numFmtId="0" fontId="30" fillId="0" borderId="44" xfId="0" applyFont="1" applyFill="1" applyBorder="1" applyAlignment="1" applyProtection="1">
      <alignment vertical="center"/>
    </xf>
    <xf numFmtId="0" fontId="3" fillId="0" borderId="9" xfId="0" applyFont="1" applyBorder="1" applyAlignment="1" applyProtection="1">
      <alignment vertical="center"/>
    </xf>
    <xf numFmtId="0" fontId="10" fillId="0" borderId="9" xfId="0" applyFont="1" applyBorder="1" applyAlignment="1" applyProtection="1">
      <alignment vertical="center" wrapText="1"/>
    </xf>
    <xf numFmtId="14" fontId="10" fillId="0" borderId="10" xfId="0" applyNumberFormat="1" applyFont="1" applyBorder="1" applyAlignment="1" applyProtection="1">
      <alignment horizontal="left" vertical="center"/>
    </xf>
    <xf numFmtId="0" fontId="10" fillId="0" borderId="14" xfId="0" applyFont="1" applyBorder="1" applyAlignment="1" applyProtection="1">
      <alignment horizontal="left" vertical="center" wrapText="1"/>
    </xf>
    <xf numFmtId="0" fontId="17" fillId="8" borderId="12" xfId="0" applyNumberFormat="1" applyFont="1" applyFill="1" applyBorder="1" applyAlignment="1" applyProtection="1">
      <alignment horizontal="left" vertical="center"/>
    </xf>
    <xf numFmtId="0" fontId="17" fillId="8" borderId="0" xfId="0" applyFont="1" applyFill="1" applyBorder="1" applyAlignment="1" applyProtection="1">
      <alignment vertical="center"/>
    </xf>
    <xf numFmtId="0" fontId="17" fillId="8" borderId="12" xfId="0" applyFont="1" applyFill="1" applyBorder="1" applyAlignment="1" applyProtection="1">
      <alignment vertical="center" wrapText="1"/>
    </xf>
    <xf numFmtId="0" fontId="10" fillId="8" borderId="1" xfId="0" applyFont="1" applyFill="1" applyBorder="1" applyAlignment="1" applyProtection="1">
      <alignment vertical="center" wrapText="1"/>
    </xf>
    <xf numFmtId="0" fontId="10" fillId="8" borderId="34" xfId="0" applyFont="1" applyFill="1" applyBorder="1" applyAlignment="1" applyProtection="1">
      <alignment vertical="center" wrapText="1"/>
    </xf>
    <xf numFmtId="0" fontId="10" fillId="8" borderId="2" xfId="0" applyFont="1" applyFill="1" applyBorder="1" applyAlignment="1" applyProtection="1">
      <alignment vertical="center" wrapText="1"/>
    </xf>
    <xf numFmtId="0" fontId="2" fillId="0" borderId="3" xfId="0" applyNumberFormat="1" applyFont="1" applyBorder="1" applyAlignment="1" applyProtection="1">
      <alignment horizontal="left" vertical="center" wrapText="1"/>
    </xf>
    <xf numFmtId="0" fontId="2" fillId="0" borderId="3" xfId="0" applyFont="1" applyBorder="1" applyAlignment="1" applyProtection="1">
      <alignment vertical="center" wrapText="1"/>
    </xf>
    <xf numFmtId="0" fontId="10" fillId="0" borderId="16" xfId="0" applyFont="1" applyFill="1" applyBorder="1" applyAlignment="1" applyProtection="1">
      <alignment vertical="center" wrapText="1"/>
    </xf>
    <xf numFmtId="9" fontId="10" fillId="0" borderId="4" xfId="0" applyNumberFormat="1" applyFont="1" applyFill="1" applyBorder="1" applyAlignment="1" applyProtection="1">
      <alignment horizontal="left" vertical="center" wrapText="1"/>
    </xf>
    <xf numFmtId="9" fontId="10" fillId="0" borderId="8" xfId="0" applyNumberFormat="1" applyFont="1" applyFill="1" applyBorder="1" applyAlignment="1" applyProtection="1">
      <alignment horizontal="left" vertical="center" wrapText="1"/>
    </xf>
    <xf numFmtId="0" fontId="2" fillId="0" borderId="6" xfId="0" applyNumberFormat="1" applyFont="1" applyBorder="1" applyAlignment="1" applyProtection="1">
      <alignment horizontal="left" vertical="center" wrapText="1"/>
    </xf>
    <xf numFmtId="0" fontId="2" fillId="0" borderId="6" xfId="0" applyFont="1" applyBorder="1" applyAlignment="1" applyProtection="1">
      <alignment vertical="center" wrapText="1"/>
    </xf>
    <xf numFmtId="0" fontId="10" fillId="0" borderId="37" xfId="0" applyFont="1" applyFill="1" applyBorder="1" applyAlignment="1" applyProtection="1">
      <alignment horizontal="left" vertical="center" wrapText="1"/>
    </xf>
    <xf numFmtId="49" fontId="3" fillId="0" borderId="6" xfId="0" applyNumberFormat="1" applyFont="1" applyBorder="1" applyAlignment="1" applyProtection="1">
      <alignment horizontal="left" vertical="center" wrapText="1"/>
    </xf>
    <xf numFmtId="9" fontId="10" fillId="0" borderId="39" xfId="0" applyNumberFormat="1" applyFont="1" applyFill="1" applyBorder="1" applyAlignment="1" applyProtection="1">
      <alignment horizontal="left" vertical="center" wrapText="1"/>
    </xf>
    <xf numFmtId="0" fontId="10" fillId="0" borderId="18" xfId="0" applyFont="1" applyBorder="1" applyAlignment="1" applyProtection="1">
      <alignment horizontal="left" vertical="center" wrapText="1"/>
    </xf>
    <xf numFmtId="0" fontId="10" fillId="7" borderId="7" xfId="0" applyFont="1" applyFill="1" applyBorder="1" applyAlignment="1" applyProtection="1">
      <alignment horizontal="left" vertical="center" wrapText="1"/>
    </xf>
    <xf numFmtId="0" fontId="10" fillId="7" borderId="18" xfId="0" applyFont="1" applyFill="1" applyBorder="1" applyAlignment="1" applyProtection="1">
      <alignment horizontal="left" vertical="center" wrapText="1"/>
    </xf>
    <xf numFmtId="0" fontId="10" fillId="0" borderId="37" xfId="0" applyFont="1" applyBorder="1" applyAlignment="1" applyProtection="1">
      <alignment horizontal="left" vertical="center" wrapText="1"/>
    </xf>
    <xf numFmtId="0" fontId="10" fillId="0" borderId="17" xfId="0" applyFont="1" applyFill="1" applyBorder="1" applyAlignment="1" applyProtection="1">
      <alignment vertical="center" wrapText="1"/>
    </xf>
    <xf numFmtId="0" fontId="15" fillId="0" borderId="18" xfId="0" applyFont="1" applyBorder="1" applyAlignment="1" applyProtection="1">
      <alignment horizontal="left" vertical="center" wrapText="1"/>
    </xf>
    <xf numFmtId="0" fontId="10" fillId="0" borderId="30" xfId="0" applyFont="1" applyBorder="1" applyAlignment="1" applyProtection="1">
      <alignment vertical="center" wrapText="1"/>
    </xf>
    <xf numFmtId="0" fontId="2" fillId="0" borderId="40" xfId="0" applyNumberFormat="1" applyFont="1" applyBorder="1" applyAlignment="1" applyProtection="1">
      <alignment horizontal="left" vertical="center" wrapText="1"/>
    </xf>
    <xf numFmtId="0" fontId="2" fillId="0" borderId="40" xfId="0" applyFont="1" applyBorder="1" applyAlignment="1" applyProtection="1">
      <alignment vertical="center" wrapText="1"/>
    </xf>
    <xf numFmtId="0" fontId="10" fillId="0" borderId="40"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49" fontId="3" fillId="0" borderId="40" xfId="0" applyNumberFormat="1" applyFont="1" applyBorder="1" applyAlignment="1" applyProtection="1">
      <alignment horizontal="left" vertical="center" wrapText="1"/>
    </xf>
    <xf numFmtId="0" fontId="10" fillId="0" borderId="8" xfId="0" applyFont="1" applyBorder="1" applyAlignment="1" applyProtection="1">
      <alignment horizontal="left" vertical="center" wrapText="1"/>
    </xf>
    <xf numFmtId="9" fontId="10" fillId="7" borderId="7" xfId="0" applyNumberFormat="1" applyFont="1" applyFill="1" applyBorder="1" applyAlignment="1" applyProtection="1">
      <alignment horizontal="left" vertical="center" wrapText="1"/>
    </xf>
    <xf numFmtId="9" fontId="10" fillId="0" borderId="7" xfId="0" applyNumberFormat="1" applyFont="1" applyBorder="1" applyAlignment="1" applyProtection="1">
      <alignment horizontal="left" vertical="center" wrapText="1"/>
    </xf>
    <xf numFmtId="2" fontId="2" fillId="0" borderId="6" xfId="0" applyNumberFormat="1" applyFont="1" applyBorder="1" applyAlignment="1" applyProtection="1">
      <alignment horizontal="left" vertical="center" wrapText="1"/>
    </xf>
    <xf numFmtId="0" fontId="17" fillId="8" borderId="1" xfId="0" applyNumberFormat="1" applyFont="1" applyFill="1" applyBorder="1" applyAlignment="1" applyProtection="1">
      <alignment horizontal="left" vertical="center"/>
    </xf>
    <xf numFmtId="0" fontId="17" fillId="8" borderId="1" xfId="0" applyFont="1" applyFill="1" applyBorder="1" applyAlignment="1" applyProtection="1">
      <alignment horizontal="left" vertical="center" wrapText="1"/>
    </xf>
    <xf numFmtId="0" fontId="35" fillId="8" borderId="1" xfId="0" applyFont="1" applyFill="1" applyBorder="1" applyAlignment="1" applyProtection="1">
      <alignment vertical="center" wrapText="1"/>
    </xf>
    <xf numFmtId="49" fontId="3" fillId="4" borderId="3" xfId="0" applyNumberFormat="1" applyFont="1" applyFill="1" applyBorder="1" applyAlignment="1" applyProtection="1">
      <alignment horizontal="left" vertical="center" wrapText="1"/>
    </xf>
    <xf numFmtId="0" fontId="3" fillId="4" borderId="3" xfId="0" applyFont="1" applyFill="1" applyBorder="1" applyAlignment="1" applyProtection="1">
      <alignment vertical="center" wrapText="1"/>
    </xf>
    <xf numFmtId="0" fontId="10" fillId="4" borderId="16" xfId="0" applyFont="1" applyFill="1" applyBorder="1" applyAlignment="1" applyProtection="1">
      <alignment vertical="center" wrapText="1"/>
    </xf>
    <xf numFmtId="0" fontId="10" fillId="4" borderId="4" xfId="0" applyFont="1" applyFill="1" applyBorder="1" applyAlignment="1" applyProtection="1">
      <alignment horizontal="left" vertical="center" wrapText="1"/>
    </xf>
    <xf numFmtId="0" fontId="10" fillId="4" borderId="45" xfId="0" applyFont="1" applyFill="1" applyBorder="1" applyAlignment="1" applyProtection="1">
      <alignment horizontal="left" vertical="center" wrapText="1"/>
    </xf>
    <xf numFmtId="49" fontId="3" fillId="4" borderId="6" xfId="0" applyNumberFormat="1" applyFont="1" applyFill="1" applyBorder="1" applyAlignment="1" applyProtection="1">
      <alignment horizontal="left" vertical="center" wrapText="1"/>
    </xf>
    <xf numFmtId="0" fontId="3" fillId="4" borderId="6" xfId="0" applyFont="1" applyFill="1" applyBorder="1" applyAlignment="1" applyProtection="1">
      <alignment vertical="center" wrapText="1"/>
    </xf>
    <xf numFmtId="0" fontId="10" fillId="4" borderId="32" xfId="0" applyFont="1" applyFill="1" applyBorder="1" applyAlignment="1" applyProtection="1">
      <alignment horizontal="left" vertical="center" wrapText="1"/>
    </xf>
    <xf numFmtId="49" fontId="3" fillId="4" borderId="35" xfId="0" applyNumberFormat="1" applyFont="1" applyFill="1" applyBorder="1" applyAlignment="1" applyProtection="1">
      <alignment horizontal="left" vertical="center" wrapText="1"/>
    </xf>
    <xf numFmtId="0" fontId="3" fillId="4" borderId="35" xfId="0" applyFont="1" applyFill="1" applyBorder="1" applyAlignment="1" applyProtection="1">
      <alignment vertical="center" wrapText="1"/>
    </xf>
    <xf numFmtId="0" fontId="10" fillId="4" borderId="30" xfId="0" applyFont="1" applyFill="1" applyBorder="1" applyAlignment="1" applyProtection="1">
      <alignment vertical="center" wrapText="1"/>
    </xf>
    <xf numFmtId="0" fontId="10" fillId="4" borderId="36" xfId="0" applyFont="1" applyFill="1" applyBorder="1" applyAlignment="1" applyProtection="1">
      <alignment horizontal="left" vertical="center" wrapText="1"/>
    </xf>
    <xf numFmtId="0" fontId="17" fillId="8" borderId="15" xfId="0" applyNumberFormat="1" applyFont="1" applyFill="1" applyBorder="1" applyAlignment="1" applyProtection="1">
      <alignment horizontal="left" vertical="center"/>
    </xf>
    <xf numFmtId="0" fontId="34" fillId="8" borderId="34" xfId="0" applyFont="1" applyFill="1" applyBorder="1" applyAlignment="1" applyProtection="1">
      <alignment vertical="center"/>
    </xf>
    <xf numFmtId="0" fontId="17" fillId="8" borderId="1" xfId="0" applyFont="1" applyFill="1" applyBorder="1" applyAlignment="1" applyProtection="1">
      <alignment vertical="center"/>
    </xf>
    <xf numFmtId="0" fontId="3" fillId="0" borderId="31" xfId="0" applyNumberFormat="1" applyFont="1" applyFill="1" applyBorder="1" applyAlignment="1" applyProtection="1">
      <alignment horizontal="left" vertical="center" wrapText="1"/>
    </xf>
    <xf numFmtId="0" fontId="30" fillId="0" borderId="0" xfId="0" applyFont="1" applyFill="1" applyBorder="1" applyAlignment="1" applyProtection="1">
      <alignment vertical="center"/>
    </xf>
    <xf numFmtId="0" fontId="3" fillId="0" borderId="40" xfId="0" applyFont="1" applyFill="1" applyBorder="1" applyAlignment="1" applyProtection="1">
      <alignment vertical="center" wrapText="1"/>
    </xf>
    <xf numFmtId="0" fontId="10" fillId="0" borderId="31" xfId="0" applyFont="1" applyFill="1" applyBorder="1" applyAlignment="1" applyProtection="1">
      <alignment vertical="center" wrapText="1"/>
    </xf>
    <xf numFmtId="0" fontId="10" fillId="0" borderId="39" xfId="0" applyFont="1" applyFill="1" applyBorder="1" applyAlignment="1" applyProtection="1">
      <alignment horizontal="left" vertical="center" wrapText="1"/>
    </xf>
    <xf numFmtId="0" fontId="24" fillId="0" borderId="29" xfId="0" applyFont="1" applyFill="1" applyBorder="1" applyAlignment="1" applyProtection="1">
      <alignment horizontal="left" vertical="center" wrapText="1"/>
    </xf>
    <xf numFmtId="0" fontId="3" fillId="0" borderId="9" xfId="0" applyNumberFormat="1" applyFont="1" applyBorder="1" applyAlignment="1" applyProtection="1">
      <alignment horizontal="left" vertical="center" wrapText="1"/>
    </xf>
    <xf numFmtId="0" fontId="3" fillId="0" borderId="9" xfId="0" applyFont="1" applyBorder="1" applyAlignment="1" applyProtection="1">
      <alignment vertical="center" wrapText="1"/>
    </xf>
    <xf numFmtId="0" fontId="10" fillId="2" borderId="10" xfId="0" applyFont="1" applyFill="1" applyBorder="1" applyAlignment="1" applyProtection="1">
      <alignment horizontal="left" vertical="center" wrapText="1"/>
    </xf>
    <xf numFmtId="0" fontId="34" fillId="8" borderId="0" xfId="0" applyFont="1" applyFill="1" applyBorder="1" applyAlignment="1" applyProtection="1">
      <alignment vertical="center"/>
    </xf>
    <xf numFmtId="0" fontId="10" fillId="8" borderId="34" xfId="0" applyFont="1" applyFill="1" applyBorder="1" applyAlignment="1" applyProtection="1">
      <alignment horizontal="left" vertical="center"/>
    </xf>
    <xf numFmtId="0" fontId="10" fillId="8" borderId="2" xfId="0" applyFont="1" applyFill="1" applyBorder="1" applyAlignment="1" applyProtection="1">
      <alignment horizontal="left" vertical="center"/>
    </xf>
    <xf numFmtId="49" fontId="3" fillId="4" borderId="31" xfId="0" applyNumberFormat="1" applyFont="1" applyFill="1" applyBorder="1" applyAlignment="1" applyProtection="1">
      <alignment horizontal="left" vertical="center" wrapText="1"/>
    </xf>
    <xf numFmtId="0" fontId="30" fillId="4" borderId="38" xfId="0" applyFont="1" applyFill="1" applyBorder="1" applyAlignment="1" applyProtection="1">
      <alignment vertical="center"/>
    </xf>
    <xf numFmtId="0" fontId="3" fillId="4" borderId="40" xfId="0" applyFont="1" applyFill="1" applyBorder="1" applyAlignment="1" applyProtection="1">
      <alignment vertical="center" wrapText="1"/>
    </xf>
    <xf numFmtId="49" fontId="3" fillId="4" borderId="11" xfId="0" applyNumberFormat="1" applyFont="1" applyFill="1" applyBorder="1" applyAlignment="1" applyProtection="1">
      <alignment horizontal="left" vertical="center" wrapText="1"/>
    </xf>
    <xf numFmtId="0" fontId="30" fillId="4" borderId="0" xfId="0" applyFont="1" applyFill="1" applyBorder="1" applyAlignment="1" applyProtection="1">
      <alignment vertical="center"/>
    </xf>
    <xf numFmtId="0" fontId="3" fillId="4" borderId="41" xfId="0" applyFont="1" applyFill="1" applyBorder="1" applyAlignment="1" applyProtection="1">
      <alignment vertical="center" wrapText="1"/>
    </xf>
    <xf numFmtId="0" fontId="10" fillId="4" borderId="27" xfId="0" applyFont="1" applyFill="1" applyBorder="1" applyAlignment="1" applyProtection="1">
      <alignment vertical="center" wrapText="1"/>
    </xf>
    <xf numFmtId="0" fontId="17" fillId="8" borderId="15" xfId="0" applyFont="1" applyFill="1" applyBorder="1" applyAlignment="1" applyProtection="1">
      <alignment vertical="center" wrapText="1"/>
    </xf>
    <xf numFmtId="0" fontId="10" fillId="8" borderId="42" xfId="0" applyFont="1" applyFill="1" applyBorder="1" applyAlignment="1" applyProtection="1">
      <alignment horizontal="left" vertical="center"/>
    </xf>
    <xf numFmtId="0" fontId="3" fillId="0" borderId="31" xfId="0" applyNumberFormat="1" applyFont="1" applyBorder="1" applyAlignment="1" applyProtection="1">
      <alignment horizontal="left" vertical="center" wrapText="1"/>
    </xf>
    <xf numFmtId="0" fontId="30" fillId="0" borderId="38" xfId="0" applyFont="1" applyFill="1" applyBorder="1" applyAlignment="1" applyProtection="1">
      <alignment vertical="center"/>
    </xf>
    <xf numFmtId="0" fontId="3" fillId="0" borderId="40" xfId="0" applyFont="1" applyBorder="1" applyAlignment="1" applyProtection="1">
      <alignment vertical="center" wrapText="1"/>
    </xf>
    <xf numFmtId="0" fontId="10" fillId="0" borderId="4" xfId="0" applyFont="1" applyBorder="1" applyAlignment="1" applyProtection="1">
      <alignment horizontal="left" vertical="center" wrapText="1"/>
    </xf>
    <xf numFmtId="0" fontId="3" fillId="0" borderId="11" xfId="0" applyNumberFormat="1" applyFont="1" applyBorder="1" applyAlignment="1" applyProtection="1">
      <alignment horizontal="left" vertical="center" wrapText="1"/>
    </xf>
    <xf numFmtId="0" fontId="3" fillId="0" borderId="12" xfId="0" applyFont="1" applyBorder="1" applyAlignment="1" applyProtection="1">
      <alignment vertical="center" wrapText="1"/>
    </xf>
    <xf numFmtId="0" fontId="10" fillId="0" borderId="11" xfId="0" applyFont="1" applyBorder="1" applyAlignment="1" applyProtection="1">
      <alignment vertical="center" wrapText="1"/>
    </xf>
    <xf numFmtId="0" fontId="10" fillId="0" borderId="28" xfId="0" applyFont="1" applyBorder="1" applyAlignment="1" applyProtection="1">
      <alignment horizontal="left" vertical="center" wrapText="1"/>
    </xf>
    <xf numFmtId="0" fontId="10" fillId="0" borderId="13" xfId="0" applyFont="1" applyBorder="1" applyAlignment="1" applyProtection="1">
      <alignment horizontal="left" vertical="center" wrapText="1"/>
    </xf>
    <xf numFmtId="49" fontId="3" fillId="0" borderId="42" xfId="0" applyNumberFormat="1" applyFont="1" applyBorder="1" applyAlignment="1" applyProtection="1">
      <alignment horizontal="left" vertical="center"/>
    </xf>
    <xf numFmtId="0" fontId="0" fillId="0" borderId="0" xfId="0" applyProtection="1"/>
    <xf numFmtId="0" fontId="39" fillId="0" borderId="0" xfId="0" applyFont="1" applyAlignment="1" applyProtection="1">
      <alignment vertical="center" wrapText="1"/>
    </xf>
    <xf numFmtId="0" fontId="37" fillId="0" borderId="0" xfId="0" applyFont="1" applyAlignment="1" applyProtection="1">
      <alignment vertical="center" wrapText="1"/>
    </xf>
    <xf numFmtId="0" fontId="37" fillId="0" borderId="0" xfId="0" applyFont="1" applyAlignment="1" applyProtection="1">
      <alignment horizontal="left" vertical="center" wrapText="1"/>
    </xf>
    <xf numFmtId="0" fontId="25" fillId="0" borderId="0" xfId="0" applyFont="1" applyAlignment="1" applyProtection="1">
      <alignment horizontal="left" vertical="center" wrapText="1"/>
    </xf>
    <xf numFmtId="0" fontId="26" fillId="0" borderId="0" xfId="0" applyFont="1" applyAlignment="1" applyProtection="1">
      <alignment vertical="center" wrapText="1"/>
    </xf>
    <xf numFmtId="0" fontId="26" fillId="0" borderId="0" xfId="0" applyFont="1" applyAlignment="1" applyProtection="1">
      <alignment horizontal="left" vertical="center" wrapText="1"/>
    </xf>
    <xf numFmtId="0" fontId="27" fillId="0" borderId="0" xfId="0" applyFont="1" applyAlignment="1" applyProtection="1">
      <alignment vertical="center" wrapText="1"/>
    </xf>
    <xf numFmtId="0" fontId="19" fillId="0" borderId="0" xfId="0" quotePrefix="1" applyFont="1" applyAlignment="1" applyProtection="1">
      <alignment horizontal="left" vertical="center" wrapText="1"/>
    </xf>
    <xf numFmtId="0" fontId="14" fillId="0" borderId="0" xfId="0" applyFont="1" applyAlignment="1" applyProtection="1">
      <alignment wrapText="1"/>
    </xf>
    <xf numFmtId="0" fontId="18" fillId="0" borderId="0" xfId="0" applyFont="1" applyAlignment="1" applyProtection="1">
      <alignment wrapText="1"/>
    </xf>
    <xf numFmtId="0" fontId="16" fillId="0" borderId="0" xfId="0" applyFont="1" applyAlignment="1" applyProtection="1">
      <alignment wrapText="1"/>
    </xf>
    <xf numFmtId="0" fontId="13" fillId="4" borderId="23" xfId="0" applyFont="1" applyFill="1" applyBorder="1" applyProtection="1"/>
    <xf numFmtId="0" fontId="13" fillId="4" borderId="23" xfId="0" applyFont="1" applyFill="1" applyBorder="1" applyAlignment="1" applyProtection="1">
      <alignment wrapText="1"/>
    </xf>
    <xf numFmtId="0" fontId="13" fillId="4" borderId="19" xfId="0" applyFont="1" applyFill="1" applyBorder="1" applyAlignment="1" applyProtection="1">
      <alignment wrapText="1"/>
    </xf>
    <xf numFmtId="0" fontId="0" fillId="4" borderId="21" xfId="0" applyFill="1" applyBorder="1" applyAlignment="1" applyProtection="1"/>
    <xf numFmtId="0" fontId="36" fillId="4" borderId="19" xfId="0" applyFont="1" applyFill="1" applyBorder="1" applyAlignment="1" applyProtection="1">
      <alignment horizontal="center" vertical="center"/>
    </xf>
    <xf numFmtId="0" fontId="36" fillId="4" borderId="20" xfId="0" applyFont="1" applyFill="1" applyBorder="1" applyAlignment="1" applyProtection="1">
      <alignment horizontal="center" vertical="center"/>
    </xf>
    <xf numFmtId="0" fontId="36" fillId="4" borderId="21" xfId="0" applyFont="1" applyFill="1" applyBorder="1" applyAlignment="1" applyProtection="1">
      <alignment horizontal="center" vertical="center"/>
    </xf>
    <xf numFmtId="0" fontId="12" fillId="4" borderId="24" xfId="0" applyFont="1" applyFill="1" applyBorder="1" applyProtection="1"/>
    <xf numFmtId="0" fontId="12" fillId="4" borderId="24" xfId="0" applyFont="1" applyFill="1" applyBorder="1" applyAlignment="1" applyProtection="1">
      <alignment wrapText="1"/>
    </xf>
    <xf numFmtId="0" fontId="13" fillId="4" borderId="22" xfId="0" applyFont="1" applyFill="1" applyBorder="1" applyProtection="1"/>
    <xf numFmtId="0" fontId="13" fillId="4" borderId="23" xfId="0" applyFont="1" applyFill="1" applyBorder="1" applyAlignment="1" applyProtection="1">
      <alignment horizontal="center" vertical="center"/>
    </xf>
    <xf numFmtId="0" fontId="13" fillId="4" borderId="22" xfId="0" applyFont="1" applyFill="1" applyBorder="1" applyAlignment="1" applyProtection="1">
      <alignment vertical="center" wrapText="1"/>
    </xf>
    <xf numFmtId="0" fontId="13" fillId="4" borderId="22" xfId="0" applyFont="1" applyFill="1" applyBorder="1" applyAlignment="1" applyProtection="1">
      <alignment vertical="center"/>
    </xf>
    <xf numFmtId="0" fontId="0" fillId="0" borderId="22" xfId="0" applyBorder="1" applyAlignment="1" applyProtection="1">
      <alignment vertical="center"/>
    </xf>
    <xf numFmtId="0" fontId="0" fillId="0" borderId="22" xfId="0" applyBorder="1" applyAlignment="1" applyProtection="1">
      <alignment vertical="center" wrapText="1"/>
    </xf>
    <xf numFmtId="0" fontId="0" fillId="0" borderId="22" xfId="0" applyBorder="1" applyAlignment="1" applyProtection="1">
      <alignment horizontal="center" vertical="center"/>
    </xf>
    <xf numFmtId="0" fontId="13" fillId="4" borderId="24"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0" fillId="0" borderId="23" xfId="0" applyBorder="1" applyAlignment="1" applyProtection="1">
      <alignment horizontal="left" vertical="center"/>
    </xf>
    <xf numFmtId="0" fontId="0" fillId="0" borderId="23" xfId="0" applyBorder="1" applyAlignment="1" applyProtection="1">
      <alignment vertical="center" wrapText="1"/>
    </xf>
    <xf numFmtId="0" fontId="0" fillId="0" borderId="23" xfId="0" applyBorder="1" applyAlignment="1" applyProtection="1">
      <alignment horizontal="center" vertical="center"/>
    </xf>
    <xf numFmtId="0" fontId="0" fillId="0" borderId="24" xfId="0" applyBorder="1" applyAlignment="1" applyProtection="1">
      <alignment horizontal="left" vertical="center"/>
    </xf>
    <xf numFmtId="0" fontId="0" fillId="0" borderId="24" xfId="0" applyBorder="1" applyAlignment="1" applyProtection="1">
      <alignment vertical="center" wrapText="1"/>
    </xf>
    <xf numFmtId="0" fontId="0" fillId="0" borderId="24" xfId="0" applyBorder="1" applyAlignment="1" applyProtection="1">
      <alignment horizontal="center" vertical="center"/>
    </xf>
    <xf numFmtId="0" fontId="15" fillId="7" borderId="0" xfId="0" applyFont="1" applyFill="1" applyAlignment="1" applyProtection="1">
      <alignment wrapText="1"/>
    </xf>
    <xf numFmtId="0" fontId="15" fillId="0" borderId="0" xfId="0" applyFont="1" applyProtection="1"/>
    <xf numFmtId="0" fontId="15" fillId="0" borderId="0" xfId="0" applyFont="1" applyAlignment="1" applyProtection="1">
      <alignment horizontal="left"/>
    </xf>
    <xf numFmtId="0" fontId="15" fillId="0" borderId="0" xfId="0" applyFont="1"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alignment horizontal="center"/>
    </xf>
    <xf numFmtId="0" fontId="41" fillId="3" borderId="47" xfId="0" applyFont="1" applyFill="1" applyBorder="1" applyAlignment="1" applyProtection="1">
      <alignment horizontal="left" vertical="top" wrapText="1"/>
    </xf>
    <xf numFmtId="0" fontId="41" fillId="4" borderId="47" xfId="0" applyFont="1" applyFill="1" applyBorder="1" applyAlignment="1" applyProtection="1">
      <alignment horizontal="left" vertical="top" wrapText="1"/>
    </xf>
    <xf numFmtId="0" fontId="40" fillId="0" borderId="22" xfId="0" applyFont="1" applyBorder="1" applyAlignment="1" applyProtection="1">
      <alignment horizontal="left" vertical="top" wrapText="1"/>
    </xf>
    <xf numFmtId="0" fontId="40" fillId="3" borderId="24" xfId="0" applyFont="1" applyFill="1" applyBorder="1" applyAlignment="1" applyProtection="1">
      <alignment horizontal="left" vertical="top" wrapText="1"/>
    </xf>
    <xf numFmtId="0" fontId="40" fillId="4" borderId="24" xfId="0" applyFont="1" applyFill="1" applyBorder="1" applyAlignment="1" applyProtection="1">
      <alignment horizontal="left" vertical="top" wrapText="1"/>
    </xf>
    <xf numFmtId="0" fontId="40" fillId="3" borderId="22" xfId="0" applyFont="1" applyFill="1" applyBorder="1" applyAlignment="1" applyProtection="1">
      <alignment horizontal="left" vertical="top" wrapText="1"/>
    </xf>
    <xf numFmtId="0" fontId="40" fillId="4" borderId="22" xfId="0" applyFont="1" applyFill="1" applyBorder="1" applyAlignment="1" applyProtection="1">
      <alignment horizontal="left" vertical="top" wrapText="1"/>
    </xf>
    <xf numFmtId="0" fontId="40" fillId="3" borderId="22" xfId="23245" applyFont="1" applyFill="1" applyBorder="1" applyAlignment="1" applyProtection="1">
      <alignment horizontal="left" vertical="top" wrapText="1"/>
    </xf>
    <xf numFmtId="0" fontId="40" fillId="4" borderId="22" xfId="23245" applyFont="1" applyFill="1" applyBorder="1" applyAlignment="1" applyProtection="1">
      <alignment horizontal="left" vertical="top" wrapText="1"/>
    </xf>
    <xf numFmtId="9" fontId="40" fillId="3" borderId="22" xfId="0" quotePrefix="1" applyNumberFormat="1" applyFont="1" applyFill="1" applyBorder="1" applyAlignment="1" applyProtection="1">
      <alignment horizontal="left" vertical="top" wrapText="1"/>
    </xf>
    <xf numFmtId="9" fontId="40" fillId="4" borderId="22" xfId="0" quotePrefix="1" applyNumberFormat="1" applyFont="1" applyFill="1" applyBorder="1" applyAlignment="1" applyProtection="1">
      <alignment horizontal="left" vertical="top" wrapText="1"/>
    </xf>
    <xf numFmtId="9" fontId="40" fillId="4" borderId="22" xfId="0" applyNumberFormat="1" applyFont="1" applyFill="1" applyBorder="1" applyAlignment="1" applyProtection="1">
      <alignment horizontal="left" vertical="top" wrapText="1"/>
    </xf>
    <xf numFmtId="0" fontId="41" fillId="3" borderId="22" xfId="0" applyFont="1" applyFill="1" applyBorder="1" applyAlignment="1" applyProtection="1">
      <alignment horizontal="left" vertical="top" wrapText="1"/>
    </xf>
  </cellXfs>
  <cellStyles count="46496">
    <cellStyle name="Excel Built-in Excel Built-in Excel Built-in Excel Built-in Explanatory Text" xfId="46494"/>
    <cellStyle name="Excel Built-in Explanatory Text" xfId="23246"/>
    <cellStyle name="Explanatory Text 2" xfId="46495"/>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Standard 2" xfId="23243"/>
    <cellStyle name="Standard 3" xfId="46492"/>
    <cellStyle name="Style 1" xfId="23244"/>
    <cellStyle name="Style 1 2" xfId="46493"/>
  </cellStyles>
  <dxfs count="0"/>
  <tableStyles count="0" defaultTableStyle="TableStyleMedium2" defaultPivotStyle="PivotStyleLight16"/>
  <colors>
    <mruColors>
      <color rgb="FFFF0000"/>
      <color rgb="FF47FF9A"/>
      <color rgb="FF85FFBC"/>
      <color rgb="FFB9FFD9"/>
      <color rgb="FF69FFAD"/>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1562100</xdr:colOff>
      <xdr:row>1</xdr:row>
      <xdr:rowOff>19050</xdr:rowOff>
    </xdr:to>
    <xdr:pic>
      <xdr:nvPicPr>
        <xdr:cNvPr id="2" name="Picture 1" descr="W:\CSA Programme\1.1 CSR Roadmap\1. Project Management\03 - Communication\csr_roadmap_banner_final.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1447800"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309563</xdr:colOff>
      <xdr:row>0</xdr:row>
      <xdr:rowOff>59530</xdr:rowOff>
    </xdr:from>
    <xdr:to>
      <xdr:col>2</xdr:col>
      <xdr:colOff>2352676</xdr:colOff>
      <xdr:row>0</xdr:row>
      <xdr:rowOff>571499</xdr:rowOff>
    </xdr:to>
    <xdr:pic>
      <xdr:nvPicPr>
        <xdr:cNvPr id="2" name="Picture 1" descr="W:\CSA Programme\1.1 CSR Roadmap\1. Project Management\03 - Communication\csr_roadmap_banner_final.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3" y="59530"/>
          <a:ext cx="2043113" cy="51196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topLeftCell="A6" zoomScaleNormal="100" workbookViewId="0">
      <selection activeCell="A6" sqref="A6"/>
    </sheetView>
  </sheetViews>
  <sheetFormatPr defaultColWidth="8.75" defaultRowHeight="14.25" x14ac:dyDescent="0.2"/>
  <cols>
    <col min="1" max="1" width="148.5" style="154" customWidth="1"/>
    <col min="2" max="16384" width="8.75" style="154"/>
  </cols>
  <sheetData>
    <row r="1" spans="1:1" ht="39" customHeight="1" x14ac:dyDescent="0.2"/>
    <row r="3" spans="1:1" ht="15" x14ac:dyDescent="0.2">
      <c r="A3" s="155" t="s">
        <v>309</v>
      </c>
    </row>
    <row r="4" spans="1:1" ht="167.25" customHeight="1" x14ac:dyDescent="0.2">
      <c r="A4" s="156" t="s">
        <v>327</v>
      </c>
    </row>
    <row r="5" spans="1:1" ht="252" customHeight="1" x14ac:dyDescent="0.2">
      <c r="A5" s="157" t="s">
        <v>319</v>
      </c>
    </row>
    <row r="6" spans="1:1" ht="270.75" customHeight="1" x14ac:dyDescent="0.2">
      <c r="A6" s="157" t="s">
        <v>328</v>
      </c>
    </row>
    <row r="7" spans="1:1" x14ac:dyDescent="0.2">
      <c r="A7" s="158"/>
    </row>
    <row r="8" spans="1:1" x14ac:dyDescent="0.2">
      <c r="A8" s="159"/>
    </row>
    <row r="9" spans="1:1" x14ac:dyDescent="0.2">
      <c r="A9" s="159"/>
    </row>
    <row r="10" spans="1:1" x14ac:dyDescent="0.2">
      <c r="A10" s="160"/>
    </row>
    <row r="11" spans="1:1" x14ac:dyDescent="0.2">
      <c r="A11" s="160"/>
    </row>
    <row r="12" spans="1:1" x14ac:dyDescent="0.2">
      <c r="A12" s="160"/>
    </row>
    <row r="13" spans="1:1" x14ac:dyDescent="0.2">
      <c r="A13" s="160"/>
    </row>
    <row r="14" spans="1:1" x14ac:dyDescent="0.2">
      <c r="A14" s="160"/>
    </row>
    <row r="15" spans="1:1" x14ac:dyDescent="0.2">
      <c r="A15" s="160"/>
    </row>
    <row r="16" spans="1:1" x14ac:dyDescent="0.2">
      <c r="A16" s="160"/>
    </row>
    <row r="17" spans="1:1" x14ac:dyDescent="0.2">
      <c r="A17" s="160"/>
    </row>
    <row r="18" spans="1:1" x14ac:dyDescent="0.2">
      <c r="A18" s="161"/>
    </row>
    <row r="19" spans="1:1" x14ac:dyDescent="0.2">
      <c r="A19" s="161"/>
    </row>
    <row r="20" spans="1:1" x14ac:dyDescent="0.2">
      <c r="A20" s="158"/>
    </row>
    <row r="21" spans="1:1" x14ac:dyDescent="0.2">
      <c r="A21" s="162"/>
    </row>
    <row r="22" spans="1:1" x14ac:dyDescent="0.2">
      <c r="A22" s="163"/>
    </row>
    <row r="23" spans="1:1" x14ac:dyDescent="0.2">
      <c r="A23" s="164"/>
    </row>
    <row r="24" spans="1:1" x14ac:dyDescent="0.2">
      <c r="A24" s="165"/>
    </row>
    <row r="25" spans="1:1" x14ac:dyDescent="0.2">
      <c r="A25" s="165"/>
    </row>
    <row r="26" spans="1:1" x14ac:dyDescent="0.2">
      <c r="A26" s="165"/>
    </row>
  </sheetData>
  <sheetProtection algorithmName="SHA-512" hashValue="1++QAhO5yeGA7fhQzgYafrywo+tSlGHn57Tnj4hVyte4BgVJs5G5TJrkTtAFXbgiC2jws+SxtqvgaxoKp30o9w==" saltValue="ZKfb4ITa1UguD/LkB6Zpv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58"/>
  <sheetViews>
    <sheetView view="pageBreakPreview" zoomScale="60" zoomScaleNormal="80" workbookViewId="0">
      <pane xSplit="3" ySplit="5" topLeftCell="E6" activePane="bottomRight" state="frozen"/>
      <selection pane="topRight" activeCell="D1" sqref="D1"/>
      <selection pane="bottomLeft" activeCell="A5" sqref="A5"/>
      <selection pane="bottomRight"/>
    </sheetView>
  </sheetViews>
  <sheetFormatPr defaultColWidth="9" defaultRowHeight="25.5" x14ac:dyDescent="0.35"/>
  <cols>
    <col min="1" max="1" width="10" style="1" customWidth="1"/>
    <col min="2" max="2" width="4" style="2" hidden="1" customWidth="1"/>
    <col min="3" max="3" width="36" style="2" customWidth="1"/>
    <col min="4" max="4" width="75.25" style="3" hidden="1" customWidth="1"/>
    <col min="5" max="5" width="35.625" style="4" customWidth="1"/>
    <col min="6" max="6" width="35.625" style="4" hidden="1" customWidth="1"/>
    <col min="7" max="7" width="35.625" style="4" customWidth="1"/>
    <col min="8" max="8" width="35.625" style="4" hidden="1" customWidth="1"/>
    <col min="9" max="9" width="35.625" style="4" customWidth="1"/>
    <col min="10" max="10" width="35.625" style="4" hidden="1" customWidth="1"/>
    <col min="11" max="11" width="35.625" style="4" customWidth="1"/>
    <col min="12" max="12" width="35.625" style="4" hidden="1" customWidth="1"/>
    <col min="13" max="13" width="35.625" style="4" customWidth="1"/>
    <col min="14" max="14" width="35.625" style="4" hidden="1" customWidth="1"/>
    <col min="15" max="15" width="35.625" style="4" customWidth="1"/>
    <col min="16" max="16" width="35.625" style="4" hidden="1" customWidth="1"/>
    <col min="17" max="17" width="35.625" style="4" customWidth="1"/>
    <col min="18" max="18" width="35.625" style="4" hidden="1" customWidth="1"/>
    <col min="19" max="19" width="35.625" style="4" customWidth="1"/>
    <col min="20" max="20" width="35.625" style="4" hidden="1" customWidth="1"/>
    <col min="21" max="21" width="35.625" style="4" customWidth="1"/>
    <col min="22" max="22" width="35.625" style="4" hidden="1" customWidth="1"/>
    <col min="23" max="16384" width="9" style="5"/>
  </cols>
  <sheetData>
    <row r="1" spans="1:22" ht="60" customHeight="1" x14ac:dyDescent="0.35"/>
    <row r="2" spans="1:22" ht="30" x14ac:dyDescent="0.35">
      <c r="C2" s="6" t="s">
        <v>344</v>
      </c>
    </row>
    <row r="3" spans="1:22" ht="26.25" thickBot="1" x14ac:dyDescent="0.4">
      <c r="C3" s="7" t="s">
        <v>370</v>
      </c>
      <c r="D3" s="5"/>
      <c r="E3" s="5"/>
      <c r="G3" s="5"/>
      <c r="I3" s="5"/>
      <c r="K3" s="5"/>
      <c r="M3" s="5"/>
      <c r="O3" s="5"/>
      <c r="Q3" s="5"/>
      <c r="S3" s="5"/>
      <c r="U3" s="5"/>
    </row>
    <row r="4" spans="1:22" ht="36" x14ac:dyDescent="0.2">
      <c r="A4" s="8" t="s">
        <v>287</v>
      </c>
      <c r="B4" s="9" t="s">
        <v>0</v>
      </c>
      <c r="C4" s="10" t="s">
        <v>1</v>
      </c>
      <c r="D4" s="10" t="s">
        <v>185</v>
      </c>
      <c r="E4" s="11" t="s">
        <v>2</v>
      </c>
      <c r="F4" s="12"/>
      <c r="G4" s="11" t="s">
        <v>211</v>
      </c>
      <c r="H4" s="12"/>
      <c r="I4" s="11" t="s">
        <v>329</v>
      </c>
      <c r="J4" s="12"/>
      <c r="K4" s="11" t="s">
        <v>330</v>
      </c>
      <c r="L4" s="12"/>
      <c r="M4" s="11" t="s">
        <v>331</v>
      </c>
      <c r="N4" s="12"/>
      <c r="O4" s="11" t="s">
        <v>332</v>
      </c>
      <c r="P4" s="12"/>
      <c r="Q4" s="11" t="s">
        <v>333</v>
      </c>
      <c r="R4" s="12"/>
      <c r="S4" s="11" t="s">
        <v>334</v>
      </c>
      <c r="T4" s="12"/>
      <c r="U4" s="11" t="s">
        <v>335</v>
      </c>
      <c r="V4" s="12"/>
    </row>
    <row r="5" spans="1:22" ht="36.75" thickBot="1" x14ac:dyDescent="0.25">
      <c r="A5" s="13"/>
      <c r="B5" s="14"/>
      <c r="C5" s="15"/>
      <c r="D5" s="15"/>
      <c r="E5" s="16" t="s">
        <v>69</v>
      </c>
      <c r="F5" s="17" t="s">
        <v>70</v>
      </c>
      <c r="G5" s="16" t="s">
        <v>69</v>
      </c>
      <c r="H5" s="17" t="s">
        <v>70</v>
      </c>
      <c r="I5" s="16" t="s">
        <v>69</v>
      </c>
      <c r="J5" s="17" t="s">
        <v>70</v>
      </c>
      <c r="K5" s="16" t="s">
        <v>69</v>
      </c>
      <c r="L5" s="17" t="s">
        <v>70</v>
      </c>
      <c r="M5" s="16" t="s">
        <v>69</v>
      </c>
      <c r="N5" s="17" t="s">
        <v>70</v>
      </c>
      <c r="O5" s="16" t="s">
        <v>69</v>
      </c>
      <c r="P5" s="17" t="s">
        <v>70</v>
      </c>
      <c r="Q5" s="16" t="s">
        <v>69</v>
      </c>
      <c r="R5" s="17" t="s">
        <v>70</v>
      </c>
      <c r="S5" s="16" t="s">
        <v>69</v>
      </c>
      <c r="T5" s="17" t="s">
        <v>70</v>
      </c>
      <c r="U5" s="16" t="s">
        <v>69</v>
      </c>
      <c r="V5" s="17" t="s">
        <v>70</v>
      </c>
    </row>
    <row r="6" spans="1:22" ht="255.75" hidden="1" thickBot="1" x14ac:dyDescent="0.25">
      <c r="A6" s="18"/>
      <c r="B6" s="19"/>
      <c r="C6" s="20" t="s">
        <v>232</v>
      </c>
      <c r="D6" s="20" t="s">
        <v>288</v>
      </c>
      <c r="E6" s="21" t="s">
        <v>273</v>
      </c>
      <c r="F6" s="22" t="s">
        <v>251</v>
      </c>
      <c r="G6" s="21" t="s">
        <v>273</v>
      </c>
      <c r="H6" s="22" t="s">
        <v>251</v>
      </c>
      <c r="I6" s="21" t="s">
        <v>273</v>
      </c>
      <c r="J6" s="22" t="s">
        <v>251</v>
      </c>
      <c r="K6" s="21" t="s">
        <v>273</v>
      </c>
      <c r="L6" s="22" t="s">
        <v>251</v>
      </c>
      <c r="M6" s="21" t="s">
        <v>273</v>
      </c>
      <c r="N6" s="22" t="s">
        <v>251</v>
      </c>
      <c r="O6" s="21" t="s">
        <v>273</v>
      </c>
      <c r="P6" s="22" t="s">
        <v>251</v>
      </c>
      <c r="Q6" s="21" t="s">
        <v>273</v>
      </c>
      <c r="R6" s="22" t="s">
        <v>251</v>
      </c>
      <c r="S6" s="21" t="s">
        <v>273</v>
      </c>
      <c r="T6" s="22" t="s">
        <v>251</v>
      </c>
      <c r="U6" s="21" t="s">
        <v>273</v>
      </c>
      <c r="V6" s="22" t="s">
        <v>251</v>
      </c>
    </row>
    <row r="7" spans="1:22" s="29" customFormat="1" ht="40.5" customHeight="1" thickBot="1" x14ac:dyDescent="0.25">
      <c r="A7" s="23">
        <v>1</v>
      </c>
      <c r="B7" s="24" t="s">
        <v>0</v>
      </c>
      <c r="C7" s="25" t="s">
        <v>3</v>
      </c>
      <c r="D7" s="26" t="s">
        <v>216</v>
      </c>
      <c r="E7" s="27"/>
      <c r="F7" s="28"/>
      <c r="G7" s="27"/>
      <c r="H7" s="28"/>
      <c r="I7" s="27"/>
      <c r="J7" s="28"/>
      <c r="K7" s="27"/>
      <c r="L7" s="28"/>
      <c r="M7" s="27"/>
      <c r="N7" s="28"/>
      <c r="O7" s="27"/>
      <c r="P7" s="28"/>
      <c r="Q7" s="27"/>
      <c r="R7" s="28"/>
      <c r="S7" s="27"/>
      <c r="T7" s="28"/>
      <c r="U7" s="27"/>
      <c r="V7" s="28"/>
    </row>
    <row r="8" spans="1:22" ht="85.5" x14ac:dyDescent="0.2">
      <c r="A8" s="30">
        <v>1.1000000000000001</v>
      </c>
      <c r="B8" s="31" t="s">
        <v>0</v>
      </c>
      <c r="C8" s="32" t="s">
        <v>233</v>
      </c>
      <c r="D8" s="33" t="s">
        <v>164</v>
      </c>
      <c r="E8" s="34" t="s">
        <v>336</v>
      </c>
      <c r="F8" s="35"/>
      <c r="G8" s="34" t="s">
        <v>340</v>
      </c>
      <c r="H8" s="35"/>
      <c r="I8" s="34" t="s">
        <v>348</v>
      </c>
      <c r="J8" s="35"/>
      <c r="K8" s="34" t="s">
        <v>350</v>
      </c>
      <c r="L8" s="35"/>
      <c r="M8" s="34" t="s">
        <v>357</v>
      </c>
      <c r="N8" s="35"/>
      <c r="O8" s="34" t="s">
        <v>358</v>
      </c>
      <c r="P8" s="35"/>
      <c r="Q8" s="34" t="s">
        <v>362</v>
      </c>
      <c r="R8" s="35"/>
      <c r="S8" s="34" t="s">
        <v>364</v>
      </c>
      <c r="T8" s="35"/>
      <c r="U8" s="34" t="s">
        <v>367</v>
      </c>
      <c r="V8" s="35"/>
    </row>
    <row r="9" spans="1:22" ht="47.25" customHeight="1" x14ac:dyDescent="0.2">
      <c r="A9" s="36">
        <v>1.2</v>
      </c>
      <c r="B9" s="31" t="s">
        <v>0</v>
      </c>
      <c r="C9" s="37" t="s">
        <v>234</v>
      </c>
      <c r="D9" s="38" t="s">
        <v>274</v>
      </c>
      <c r="E9" s="39" t="s">
        <v>345</v>
      </c>
      <c r="F9" s="40" t="str">
        <f>E9</f>
        <v>CE SWED F1-I</v>
      </c>
      <c r="G9" s="39" t="s">
        <v>346</v>
      </c>
      <c r="H9" s="40" t="str">
        <f>G9</f>
        <v>CE SWED F2-I</v>
      </c>
      <c r="I9" s="39" t="s">
        <v>347</v>
      </c>
      <c r="J9" s="40" t="str">
        <f>I9</f>
        <v>CE SWED F3-I</v>
      </c>
      <c r="K9" s="39" t="s">
        <v>351</v>
      </c>
      <c r="L9" s="40" t="str">
        <f>K9</f>
        <v>CE SWED F5-I</v>
      </c>
      <c r="M9" s="39" t="s">
        <v>355</v>
      </c>
      <c r="N9" s="40" t="str">
        <f>M9</f>
        <v>CE SWED F8a-I</v>
      </c>
      <c r="O9" s="39" t="s">
        <v>359</v>
      </c>
      <c r="P9" s="40" t="str">
        <f>O9</f>
        <v>CE SWED F8b-I</v>
      </c>
      <c r="Q9" s="39" t="s">
        <v>361</v>
      </c>
      <c r="R9" s="40" t="str">
        <f>Q9</f>
        <v>CE SWED F9-I</v>
      </c>
      <c r="S9" s="39" t="s">
        <v>363</v>
      </c>
      <c r="T9" s="40" t="str">
        <f>S9</f>
        <v>CE SWED F14-I</v>
      </c>
      <c r="U9" s="39" t="s">
        <v>366</v>
      </c>
      <c r="V9" s="40" t="str">
        <f>U9</f>
        <v>CE SWED F15-I</v>
      </c>
    </row>
    <row r="10" spans="1:22" ht="67.150000000000006" customHeight="1" x14ac:dyDescent="0.2">
      <c r="A10" s="36">
        <v>1.3</v>
      </c>
      <c r="B10" s="31" t="s">
        <v>0</v>
      </c>
      <c r="C10" s="37" t="s">
        <v>235</v>
      </c>
      <c r="D10" s="38" t="s">
        <v>146</v>
      </c>
      <c r="E10" s="39" t="s">
        <v>349</v>
      </c>
      <c r="F10" s="41" t="s">
        <v>320</v>
      </c>
      <c r="G10" s="39" t="s">
        <v>353</v>
      </c>
      <c r="H10" s="41" t="s">
        <v>320</v>
      </c>
      <c r="I10" s="39" t="s">
        <v>352</v>
      </c>
      <c r="J10" s="41" t="s">
        <v>320</v>
      </c>
      <c r="K10" s="39" t="s">
        <v>350</v>
      </c>
      <c r="L10" s="41" t="s">
        <v>320</v>
      </c>
      <c r="M10" s="39" t="s">
        <v>356</v>
      </c>
      <c r="N10" s="41" t="s">
        <v>320</v>
      </c>
      <c r="O10" s="39" t="s">
        <v>360</v>
      </c>
      <c r="P10" s="41" t="s">
        <v>320</v>
      </c>
      <c r="Q10" s="39" t="s">
        <v>362</v>
      </c>
      <c r="R10" s="41" t="s">
        <v>320</v>
      </c>
      <c r="S10" s="39" t="s">
        <v>365</v>
      </c>
      <c r="T10" s="41" t="s">
        <v>320</v>
      </c>
      <c r="U10" s="39" t="s">
        <v>368</v>
      </c>
      <c r="V10" s="41" t="s">
        <v>320</v>
      </c>
    </row>
    <row r="11" spans="1:22" s="29" customFormat="1" ht="60.75" customHeight="1" x14ac:dyDescent="0.2">
      <c r="A11" s="42" t="s">
        <v>195</v>
      </c>
      <c r="B11" s="43" t="s">
        <v>0</v>
      </c>
      <c r="C11" s="44" t="s">
        <v>6</v>
      </c>
      <c r="D11" s="38" t="s">
        <v>208</v>
      </c>
      <c r="E11" s="39" t="s">
        <v>341</v>
      </c>
      <c r="F11" s="41"/>
      <c r="G11" s="39" t="s">
        <v>341</v>
      </c>
      <c r="H11" s="41"/>
      <c r="I11" s="39" t="s">
        <v>341</v>
      </c>
      <c r="J11" s="41"/>
      <c r="K11" s="39" t="s">
        <v>341</v>
      </c>
      <c r="L11" s="41"/>
      <c r="M11" s="39" t="s">
        <v>341</v>
      </c>
      <c r="N11" s="41"/>
      <c r="O11" s="39" t="s">
        <v>341</v>
      </c>
      <c r="P11" s="41"/>
      <c r="Q11" s="39" t="s">
        <v>341</v>
      </c>
      <c r="R11" s="41"/>
      <c r="S11" s="39" t="s">
        <v>341</v>
      </c>
      <c r="T11" s="41"/>
      <c r="U11" s="39" t="s">
        <v>341</v>
      </c>
      <c r="V11" s="41"/>
    </row>
    <row r="12" spans="1:22" s="29" customFormat="1" ht="60.6" customHeight="1" x14ac:dyDescent="0.2">
      <c r="A12" s="42" t="s">
        <v>209</v>
      </c>
      <c r="B12" s="43" t="s">
        <v>0</v>
      </c>
      <c r="C12" s="44" t="s">
        <v>196</v>
      </c>
      <c r="D12" s="38" t="s">
        <v>289</v>
      </c>
      <c r="E12" s="39"/>
      <c r="F12" s="41"/>
      <c r="G12" s="39"/>
      <c r="H12" s="41"/>
      <c r="I12" s="39"/>
      <c r="J12" s="41"/>
      <c r="K12" s="39"/>
      <c r="L12" s="41"/>
      <c r="M12" s="39"/>
      <c r="N12" s="41"/>
      <c r="O12" s="39"/>
      <c r="P12" s="41"/>
      <c r="Q12" s="39"/>
      <c r="R12" s="41"/>
      <c r="S12" s="39"/>
      <c r="T12" s="41"/>
      <c r="U12" s="39"/>
      <c r="V12" s="41"/>
    </row>
    <row r="13" spans="1:22" ht="48.75" customHeight="1" x14ac:dyDescent="0.2">
      <c r="A13" s="45">
        <v>1.5</v>
      </c>
      <c r="B13" s="46"/>
      <c r="C13" s="47" t="s">
        <v>197</v>
      </c>
      <c r="D13" s="38" t="s">
        <v>191</v>
      </c>
      <c r="E13" s="48" t="s">
        <v>369</v>
      </c>
      <c r="F13" s="48" t="s">
        <v>369</v>
      </c>
      <c r="G13" s="48" t="s">
        <v>369</v>
      </c>
      <c r="H13" s="48" t="s">
        <v>369</v>
      </c>
      <c r="I13" s="48" t="s">
        <v>369</v>
      </c>
      <c r="J13" s="48" t="s">
        <v>369</v>
      </c>
      <c r="K13" s="48" t="s">
        <v>369</v>
      </c>
      <c r="L13" s="48" t="s">
        <v>369</v>
      </c>
      <c r="M13" s="48" t="s">
        <v>369</v>
      </c>
      <c r="N13" s="48" t="s">
        <v>369</v>
      </c>
      <c r="O13" s="48" t="s">
        <v>369</v>
      </c>
      <c r="P13" s="48" t="s">
        <v>369</v>
      </c>
      <c r="Q13" s="48" t="s">
        <v>369</v>
      </c>
      <c r="R13" s="48" t="s">
        <v>369</v>
      </c>
      <c r="S13" s="48" t="s">
        <v>369</v>
      </c>
      <c r="T13" s="48" t="s">
        <v>369</v>
      </c>
      <c r="U13" s="48" t="s">
        <v>369</v>
      </c>
      <c r="V13" s="48" t="s">
        <v>369</v>
      </c>
    </row>
    <row r="14" spans="1:22" ht="63" customHeight="1" x14ac:dyDescent="0.2">
      <c r="A14" s="49">
        <v>1.6</v>
      </c>
      <c r="B14" s="50" t="s">
        <v>0</v>
      </c>
      <c r="C14" s="51" t="s">
        <v>236</v>
      </c>
      <c r="D14" s="52" t="s">
        <v>290</v>
      </c>
      <c r="E14" s="53"/>
      <c r="F14" s="54"/>
      <c r="G14" s="53"/>
      <c r="H14" s="54"/>
      <c r="I14" s="53"/>
      <c r="J14" s="54"/>
      <c r="K14" s="53"/>
      <c r="L14" s="54"/>
      <c r="M14" s="53"/>
      <c r="N14" s="54"/>
      <c r="O14" s="53"/>
      <c r="P14" s="54"/>
      <c r="Q14" s="53"/>
      <c r="R14" s="54"/>
      <c r="S14" s="53"/>
      <c r="T14" s="54"/>
      <c r="U14" s="53"/>
      <c r="V14" s="54"/>
    </row>
    <row r="15" spans="1:22" ht="60" customHeight="1" x14ac:dyDescent="0.2">
      <c r="A15" s="55" t="s">
        <v>7</v>
      </c>
      <c r="B15" s="56" t="s">
        <v>0</v>
      </c>
      <c r="C15" s="57" t="s">
        <v>237</v>
      </c>
      <c r="D15" s="58" t="s">
        <v>292</v>
      </c>
      <c r="E15" s="59" t="s">
        <v>342</v>
      </c>
      <c r="F15" s="60" t="s">
        <v>320</v>
      </c>
      <c r="G15" s="59" t="s">
        <v>354</v>
      </c>
      <c r="H15" s="60" t="s">
        <v>320</v>
      </c>
      <c r="I15" s="59" t="s">
        <v>352</v>
      </c>
      <c r="J15" s="60" t="s">
        <v>320</v>
      </c>
      <c r="K15" s="59" t="s">
        <v>350</v>
      </c>
      <c r="L15" s="60" t="s">
        <v>320</v>
      </c>
      <c r="M15" s="59" t="s">
        <v>356</v>
      </c>
      <c r="N15" s="60" t="s">
        <v>320</v>
      </c>
      <c r="O15" s="59" t="s">
        <v>360</v>
      </c>
      <c r="P15" s="60" t="s">
        <v>320</v>
      </c>
      <c r="Q15" s="59" t="s">
        <v>362</v>
      </c>
      <c r="R15" s="60" t="s">
        <v>320</v>
      </c>
      <c r="S15" s="59" t="s">
        <v>365</v>
      </c>
      <c r="T15" s="60" t="s">
        <v>320</v>
      </c>
      <c r="U15" s="59" t="s">
        <v>368</v>
      </c>
      <c r="V15" s="60" t="s">
        <v>320</v>
      </c>
    </row>
    <row r="16" spans="1:22" s="29" customFormat="1" ht="48" customHeight="1" x14ac:dyDescent="0.2">
      <c r="A16" s="61" t="s">
        <v>8</v>
      </c>
      <c r="B16" s="62" t="s">
        <v>0</v>
      </c>
      <c r="C16" s="63" t="s">
        <v>238</v>
      </c>
      <c r="D16" s="64" t="s">
        <v>291</v>
      </c>
      <c r="E16" s="65" t="s">
        <v>58</v>
      </c>
      <c r="F16" s="66"/>
      <c r="G16" s="65" t="s">
        <v>57</v>
      </c>
      <c r="H16" s="66"/>
      <c r="I16" s="65" t="s">
        <v>56</v>
      </c>
      <c r="J16" s="66"/>
      <c r="K16" s="65" t="s">
        <v>63</v>
      </c>
      <c r="L16" s="66"/>
      <c r="M16" s="65" t="s">
        <v>53</v>
      </c>
      <c r="N16" s="66"/>
      <c r="O16" s="65" t="s">
        <v>52</v>
      </c>
      <c r="P16" s="66"/>
      <c r="Q16" s="65" t="s">
        <v>51</v>
      </c>
      <c r="R16" s="66"/>
      <c r="S16" s="65" t="s">
        <v>46</v>
      </c>
      <c r="T16" s="66"/>
      <c r="U16" s="65" t="s">
        <v>45</v>
      </c>
      <c r="V16" s="66"/>
    </row>
    <row r="17" spans="1:22" ht="38.25" customHeight="1" thickBot="1" x14ac:dyDescent="0.25">
      <c r="A17" s="67">
        <v>1.7</v>
      </c>
      <c r="B17" s="68"/>
      <c r="C17" s="69" t="s">
        <v>144</v>
      </c>
      <c r="D17" s="70" t="s">
        <v>217</v>
      </c>
      <c r="E17" s="71">
        <v>42446</v>
      </c>
      <c r="F17" s="72"/>
      <c r="G17" s="71">
        <v>42446</v>
      </c>
      <c r="H17" s="72"/>
      <c r="I17" s="71">
        <v>42446</v>
      </c>
      <c r="J17" s="72"/>
      <c r="K17" s="71">
        <v>42446</v>
      </c>
      <c r="L17" s="72"/>
      <c r="M17" s="71">
        <v>42446</v>
      </c>
      <c r="N17" s="72"/>
      <c r="O17" s="71">
        <v>42446</v>
      </c>
      <c r="P17" s="72"/>
      <c r="Q17" s="71">
        <v>42446</v>
      </c>
      <c r="R17" s="72"/>
      <c r="S17" s="71">
        <v>42446</v>
      </c>
      <c r="T17" s="72"/>
      <c r="U17" s="71">
        <v>42446</v>
      </c>
      <c r="V17" s="72"/>
    </row>
    <row r="18" spans="1:22" ht="135.75" customHeight="1" thickBot="1" x14ac:dyDescent="0.25">
      <c r="A18" s="73">
        <v>2</v>
      </c>
      <c r="B18" s="74" t="s">
        <v>0</v>
      </c>
      <c r="C18" s="75" t="s">
        <v>9</v>
      </c>
      <c r="D18" s="76" t="s">
        <v>293</v>
      </c>
      <c r="E18" s="77"/>
      <c r="F18" s="78"/>
      <c r="G18" s="77"/>
      <c r="H18" s="78"/>
      <c r="I18" s="77"/>
      <c r="J18" s="78"/>
      <c r="K18" s="77"/>
      <c r="L18" s="78"/>
      <c r="M18" s="77"/>
      <c r="N18" s="78"/>
      <c r="O18" s="77"/>
      <c r="P18" s="78"/>
      <c r="Q18" s="77"/>
      <c r="R18" s="78"/>
      <c r="S18" s="77"/>
      <c r="T18" s="78"/>
      <c r="U18" s="77"/>
      <c r="V18" s="78"/>
    </row>
    <row r="19" spans="1:22" ht="115.9" customHeight="1" x14ac:dyDescent="0.2">
      <c r="A19" s="79">
        <v>2.1</v>
      </c>
      <c r="B19" s="31" t="s">
        <v>0</v>
      </c>
      <c r="C19" s="80" t="s">
        <v>242</v>
      </c>
      <c r="D19" s="81" t="s">
        <v>294</v>
      </c>
      <c r="E19" s="82" t="s">
        <v>337</v>
      </c>
      <c r="F19" s="83"/>
      <c r="G19" s="82" t="s">
        <v>337</v>
      </c>
      <c r="H19" s="83"/>
      <c r="I19" s="82" t="s">
        <v>337</v>
      </c>
      <c r="J19" s="83"/>
      <c r="K19" s="82" t="s">
        <v>337</v>
      </c>
      <c r="L19" s="83"/>
      <c r="M19" s="82" t="s">
        <v>337</v>
      </c>
      <c r="N19" s="83"/>
      <c r="O19" s="82" t="s">
        <v>337</v>
      </c>
      <c r="P19" s="83"/>
      <c r="Q19" s="82" t="s">
        <v>337</v>
      </c>
      <c r="R19" s="83"/>
      <c r="S19" s="82" t="s">
        <v>337</v>
      </c>
      <c r="T19" s="83"/>
      <c r="U19" s="82" t="s">
        <v>337</v>
      </c>
      <c r="V19" s="83"/>
    </row>
    <row r="20" spans="1:22" ht="36" customHeight="1" x14ac:dyDescent="0.2">
      <c r="A20" s="84">
        <v>2.2000000000000002</v>
      </c>
      <c r="B20" s="31" t="s">
        <v>0</v>
      </c>
      <c r="C20" s="85" t="s">
        <v>241</v>
      </c>
      <c r="D20" s="38" t="s">
        <v>167</v>
      </c>
      <c r="E20" s="48" t="s">
        <v>338</v>
      </c>
      <c r="F20" s="86" t="str">
        <f>IF(E20="Enter maximum duration (units)","ESCom phrase code(s)",IF(E20="","ESCom phrase code(s)","11133171525: Covers exposure up to __"))</f>
        <v>11133171525: Covers exposure up to __</v>
      </c>
      <c r="G20" s="48" t="s">
        <v>338</v>
      </c>
      <c r="H20" s="86" t="str">
        <f>IF(G20="Enter maximum duration (units)","ESCom phrase code(s)",IF(G20="","ESCom phrase code(s)","11133171525: Covers exposure up to __"))</f>
        <v>11133171525: Covers exposure up to __</v>
      </c>
      <c r="I20" s="48" t="s">
        <v>338</v>
      </c>
      <c r="J20" s="86" t="str">
        <f>IF(I20="Enter maximum duration (units)","ESCom phrase code(s)",IF(I20="","ESCom phrase code(s)","11133171525: Covers exposure up to __"))</f>
        <v>11133171525: Covers exposure up to __</v>
      </c>
      <c r="K20" s="48" t="s">
        <v>338</v>
      </c>
      <c r="L20" s="86" t="str">
        <f>IF(K20="Enter maximum duration (units)","ESCom phrase code(s)",IF(K20="","ESCom phrase code(s)","11133171525: Covers exposure up to __"))</f>
        <v>11133171525: Covers exposure up to __</v>
      </c>
      <c r="M20" s="48" t="s">
        <v>338</v>
      </c>
      <c r="N20" s="86" t="str">
        <f>IF(M20="Enter maximum duration (units)","ESCom phrase code(s)",IF(M20="","ESCom phrase code(s)","11133171525: Covers exposure up to __"))</f>
        <v>11133171525: Covers exposure up to __</v>
      </c>
      <c r="O20" s="48" t="s">
        <v>338</v>
      </c>
      <c r="P20" s="86" t="str">
        <f>IF(O20="Enter maximum duration (units)","ESCom phrase code(s)",IF(O20="","ESCom phrase code(s)","11133171525: Covers exposure up to __"))</f>
        <v>11133171525: Covers exposure up to __</v>
      </c>
      <c r="Q20" s="48" t="s">
        <v>338</v>
      </c>
      <c r="R20" s="86" t="str">
        <f>IF(Q20="Enter maximum duration (units)","ESCom phrase code(s)",IF(Q20="","ESCom phrase code(s)","11133171525: Covers exposure up to __"))</f>
        <v>11133171525: Covers exposure up to __</v>
      </c>
      <c r="S20" s="48" t="s">
        <v>338</v>
      </c>
      <c r="T20" s="86" t="str">
        <f>IF(S20="Enter maximum duration (units)","ESCom phrase code(s)",IF(S20="","ESCom phrase code(s)","11133171525: Covers exposure up to __"))</f>
        <v>11133171525: Covers exposure up to __</v>
      </c>
      <c r="U20" s="48" t="s">
        <v>338</v>
      </c>
      <c r="V20" s="86" t="str">
        <f>IF(U20="Enter maximum duration (units)","ESCom phrase code(s)",IF(U20="","ESCom phrase code(s)","11133171525: Covers exposure up to __"))</f>
        <v>11133171525: Covers exposure up to __</v>
      </c>
    </row>
    <row r="21" spans="1:22" ht="36.75" customHeight="1" x14ac:dyDescent="0.2">
      <c r="A21" s="87" t="s">
        <v>10</v>
      </c>
      <c r="B21" s="31" t="s">
        <v>0</v>
      </c>
      <c r="C21" s="47" t="s">
        <v>74</v>
      </c>
      <c r="D21" s="38" t="s">
        <v>173</v>
      </c>
      <c r="E21" s="88"/>
      <c r="F21" s="89"/>
      <c r="G21" s="88"/>
      <c r="H21" s="89"/>
      <c r="I21" s="88"/>
      <c r="J21" s="89"/>
      <c r="K21" s="88"/>
      <c r="L21" s="89"/>
      <c r="M21" s="88"/>
      <c r="N21" s="89"/>
      <c r="O21" s="88"/>
      <c r="P21" s="89"/>
      <c r="Q21" s="88"/>
      <c r="R21" s="89"/>
      <c r="S21" s="88"/>
      <c r="T21" s="89"/>
      <c r="U21" s="88"/>
      <c r="V21" s="89"/>
    </row>
    <row r="22" spans="1:22" ht="30.75" customHeight="1" x14ac:dyDescent="0.2">
      <c r="A22" s="84">
        <v>2.2999999999999998</v>
      </c>
      <c r="B22" s="31" t="s">
        <v>0</v>
      </c>
      <c r="C22" s="85" t="s">
        <v>239</v>
      </c>
      <c r="D22" s="38" t="s">
        <v>210</v>
      </c>
      <c r="E22" s="90" t="s">
        <v>65</v>
      </c>
      <c r="F22" s="91" t="str">
        <f>VLOOKUP(E22,place,2,0)</f>
        <v>9313213237: Indoor use</v>
      </c>
      <c r="G22" s="90" t="s">
        <v>65</v>
      </c>
      <c r="H22" s="91" t="str">
        <f>VLOOKUP(G22,place,2,0)</f>
        <v>9313213237: Indoor use</v>
      </c>
      <c r="I22" s="90" t="s">
        <v>65</v>
      </c>
      <c r="J22" s="91" t="str">
        <f>VLOOKUP(I22,place,2,0)</f>
        <v>9313213237: Indoor use</v>
      </c>
      <c r="K22" s="90" t="s">
        <v>65</v>
      </c>
      <c r="L22" s="91" t="str">
        <f>VLOOKUP(K22,place,2,0)</f>
        <v>9313213237: Indoor use</v>
      </c>
      <c r="M22" s="90" t="s">
        <v>65</v>
      </c>
      <c r="N22" s="91" t="str">
        <f>VLOOKUP(M22,place,2,0)</f>
        <v>9313213237: Indoor use</v>
      </c>
      <c r="O22" s="90" t="s">
        <v>65</v>
      </c>
      <c r="P22" s="91" t="str">
        <f>VLOOKUP(O22,place,2,0)</f>
        <v>9313213237: Indoor use</v>
      </c>
      <c r="Q22" s="90" t="s">
        <v>65</v>
      </c>
      <c r="R22" s="91" t="str">
        <f>VLOOKUP(Q22,place,2,0)</f>
        <v>9313213237: Indoor use</v>
      </c>
      <c r="S22" s="90" t="s">
        <v>65</v>
      </c>
      <c r="T22" s="91" t="str">
        <f>VLOOKUP(S22,place,2,0)</f>
        <v>9313213237: Indoor use</v>
      </c>
      <c r="U22" s="90" t="s">
        <v>65</v>
      </c>
      <c r="V22" s="91" t="str">
        <f>VLOOKUP(U22,place,2,0)</f>
        <v>9313213237: Indoor use</v>
      </c>
    </row>
    <row r="23" spans="1:22" ht="36.75" customHeight="1" x14ac:dyDescent="0.2">
      <c r="A23" s="87" t="s">
        <v>11</v>
      </c>
      <c r="B23" s="31" t="s">
        <v>0</v>
      </c>
      <c r="C23" s="47" t="s">
        <v>165</v>
      </c>
      <c r="D23" s="38" t="s">
        <v>295</v>
      </c>
      <c r="E23" s="48"/>
      <c r="F23" s="92"/>
      <c r="G23" s="48"/>
      <c r="H23" s="92"/>
      <c r="I23" s="48"/>
      <c r="J23" s="92"/>
      <c r="K23" s="48"/>
      <c r="L23" s="92"/>
      <c r="M23" s="48"/>
      <c r="N23" s="92"/>
      <c r="O23" s="48"/>
      <c r="P23" s="92"/>
      <c r="Q23" s="48"/>
      <c r="R23" s="92"/>
      <c r="S23" s="48"/>
      <c r="T23" s="92"/>
      <c r="U23" s="48"/>
      <c r="V23" s="92"/>
    </row>
    <row r="24" spans="1:22" ht="110.25" customHeight="1" x14ac:dyDescent="0.2">
      <c r="A24" s="84">
        <v>2.4</v>
      </c>
      <c r="B24" s="31" t="s">
        <v>0</v>
      </c>
      <c r="C24" s="85" t="s">
        <v>240</v>
      </c>
      <c r="D24" s="93" t="s">
        <v>225</v>
      </c>
      <c r="E24" s="90" t="s">
        <v>143</v>
      </c>
      <c r="F24" s="91" t="str">
        <f>VLOOKUP(E24,physical,2,0)</f>
        <v>ESCom phrase code(s)</v>
      </c>
      <c r="G24" s="90" t="s">
        <v>143</v>
      </c>
      <c r="H24" s="91" t="str">
        <f>VLOOKUP(G24,physical,2,0)</f>
        <v>ESCom phrase code(s)</v>
      </c>
      <c r="I24" s="90" t="s">
        <v>143</v>
      </c>
      <c r="J24" s="91" t="str">
        <f>VLOOKUP(I24,physical,2,0)</f>
        <v>ESCom phrase code(s)</v>
      </c>
      <c r="K24" s="90" t="s">
        <v>143</v>
      </c>
      <c r="L24" s="91" t="str">
        <f>VLOOKUP(K24,physical,2,0)</f>
        <v>ESCom phrase code(s)</v>
      </c>
      <c r="M24" s="90" t="s">
        <v>143</v>
      </c>
      <c r="N24" s="91" t="str">
        <f>VLOOKUP(M24,physical,2,0)</f>
        <v>ESCom phrase code(s)</v>
      </c>
      <c r="O24" s="90" t="s">
        <v>143</v>
      </c>
      <c r="P24" s="91" t="str">
        <f>VLOOKUP(O24,physical,2,0)</f>
        <v>ESCom phrase code(s)</v>
      </c>
      <c r="Q24" s="90" t="s">
        <v>143</v>
      </c>
      <c r="R24" s="91" t="str">
        <f>VLOOKUP(Q24,physical,2,0)</f>
        <v>ESCom phrase code(s)</v>
      </c>
      <c r="S24" s="90" t="s">
        <v>143</v>
      </c>
      <c r="T24" s="91" t="str">
        <f>VLOOKUP(S24,physical,2,0)</f>
        <v>ESCom phrase code(s)</v>
      </c>
      <c r="U24" s="90" t="s">
        <v>143</v>
      </c>
      <c r="V24" s="91" t="str">
        <f>VLOOKUP(U24,physical,2,0)</f>
        <v>ESCom phrase code(s)</v>
      </c>
    </row>
    <row r="25" spans="1:22" ht="51" customHeight="1" x14ac:dyDescent="0.2">
      <c r="A25" s="87" t="s">
        <v>12</v>
      </c>
      <c r="B25" s="31" t="s">
        <v>0</v>
      </c>
      <c r="C25" s="47" t="s">
        <v>166</v>
      </c>
      <c r="D25" s="93" t="s">
        <v>174</v>
      </c>
      <c r="E25" s="48" t="s">
        <v>343</v>
      </c>
      <c r="F25" s="92"/>
      <c r="G25" s="48" t="s">
        <v>343</v>
      </c>
      <c r="H25" s="92"/>
      <c r="I25" s="48" t="s">
        <v>343</v>
      </c>
      <c r="J25" s="92"/>
      <c r="K25" s="48" t="s">
        <v>343</v>
      </c>
      <c r="L25" s="92"/>
      <c r="M25" s="48" t="s">
        <v>343</v>
      </c>
      <c r="N25" s="92"/>
      <c r="O25" s="48" t="s">
        <v>343</v>
      </c>
      <c r="P25" s="92"/>
      <c r="Q25" s="48" t="s">
        <v>343</v>
      </c>
      <c r="R25" s="92"/>
      <c r="S25" s="48" t="s">
        <v>343</v>
      </c>
      <c r="T25" s="92"/>
      <c r="U25" s="48" t="s">
        <v>343</v>
      </c>
      <c r="V25" s="92"/>
    </row>
    <row r="26" spans="1:22" ht="46.15" customHeight="1" x14ac:dyDescent="0.2">
      <c r="A26" s="84">
        <v>2.5</v>
      </c>
      <c r="B26" s="31" t="s">
        <v>0</v>
      </c>
      <c r="C26" s="85" t="s">
        <v>243</v>
      </c>
      <c r="D26" s="38" t="s">
        <v>198</v>
      </c>
      <c r="E26" s="48" t="s">
        <v>339</v>
      </c>
      <c r="F26" s="94" t="str">
        <f>IF(E26="Enter maximum temperature","ESCom phrase code(s)",IF(E26="","ESCom phrase code(s)","12355002161: Assumes process temperature up to __"))</f>
        <v>12355002161: Assumes process temperature up to __</v>
      </c>
      <c r="G26" s="48" t="s">
        <v>339</v>
      </c>
      <c r="H26" s="94" t="str">
        <f>IF(G26="Enter maximum temperature","ESCom phrase code(s)",IF(G26="","ESCom phrase code(s)","12355002161: Assumes process temperature up to __"))</f>
        <v>12355002161: Assumes process temperature up to __</v>
      </c>
      <c r="I26" s="48" t="s">
        <v>339</v>
      </c>
      <c r="J26" s="94" t="str">
        <f>IF(I26="Enter maximum temperature","ESCom phrase code(s)",IF(I26="","ESCom phrase code(s)","12355002161: Assumes process temperature up to __"))</f>
        <v>12355002161: Assumes process temperature up to __</v>
      </c>
      <c r="K26" s="48" t="s">
        <v>339</v>
      </c>
      <c r="L26" s="94" t="str">
        <f>IF(K26="Enter maximum temperature","ESCom phrase code(s)",IF(K26="","ESCom phrase code(s)","12355002161: Assumes process temperature up to __"))</f>
        <v>12355002161: Assumes process temperature up to __</v>
      </c>
      <c r="M26" s="48" t="s">
        <v>339</v>
      </c>
      <c r="N26" s="94" t="str">
        <f>IF(M26="Enter maximum temperature","ESCom phrase code(s)",IF(M26="","ESCom phrase code(s)","12355002161: Assumes process temperature up to __"))</f>
        <v>12355002161: Assumes process temperature up to __</v>
      </c>
      <c r="O26" s="48" t="s">
        <v>339</v>
      </c>
      <c r="P26" s="94" t="str">
        <f>IF(O26="Enter maximum temperature","ESCom phrase code(s)",IF(O26="","ESCom phrase code(s)","12355002161: Assumes process temperature up to __"))</f>
        <v>12355002161: Assumes process temperature up to __</v>
      </c>
      <c r="Q26" s="48" t="s">
        <v>339</v>
      </c>
      <c r="R26" s="94" t="str">
        <f>IF(Q26="Enter maximum temperature","ESCom phrase code(s)",IF(Q26="","ESCom phrase code(s)","12355002161: Assumes process temperature up to __"))</f>
        <v>12355002161: Assumes process temperature up to __</v>
      </c>
      <c r="S26" s="48" t="s">
        <v>339</v>
      </c>
      <c r="T26" s="94" t="str">
        <f>IF(S26="Enter maximum temperature","ESCom phrase code(s)",IF(S26="","ESCom phrase code(s)","12355002161: Assumes process temperature up to __"))</f>
        <v>12355002161: Assumes process temperature up to __</v>
      </c>
      <c r="U26" s="48" t="s">
        <v>339</v>
      </c>
      <c r="V26" s="94" t="str">
        <f>IF(U26="Enter maximum temperature","ESCom phrase code(s)",IF(U26="","ESCom phrase code(s)","12355002161: Assumes process temperature up to __"))</f>
        <v>12355002161: Assumes process temperature up to __</v>
      </c>
    </row>
    <row r="27" spans="1:22" ht="39" customHeight="1" x14ac:dyDescent="0.2">
      <c r="A27" s="87" t="s">
        <v>71</v>
      </c>
      <c r="B27" s="43" t="s">
        <v>0</v>
      </c>
      <c r="C27" s="47" t="s">
        <v>205</v>
      </c>
      <c r="D27" s="95" t="s">
        <v>296</v>
      </c>
      <c r="E27" s="48"/>
      <c r="F27" s="92"/>
      <c r="G27" s="48"/>
      <c r="H27" s="92"/>
      <c r="I27" s="48"/>
      <c r="J27" s="92"/>
      <c r="K27" s="48"/>
      <c r="L27" s="92"/>
      <c r="M27" s="48"/>
      <c r="N27" s="92"/>
      <c r="O27" s="48"/>
      <c r="P27" s="92"/>
      <c r="Q27" s="48"/>
      <c r="R27" s="92"/>
      <c r="S27" s="48"/>
      <c r="T27" s="92"/>
      <c r="U27" s="48"/>
      <c r="V27" s="92"/>
    </row>
    <row r="28" spans="1:22" ht="50.25" customHeight="1" x14ac:dyDescent="0.2">
      <c r="A28" s="96">
        <v>2.6</v>
      </c>
      <c r="B28" s="31" t="s">
        <v>0</v>
      </c>
      <c r="C28" s="97" t="s">
        <v>244</v>
      </c>
      <c r="D28" s="38" t="s">
        <v>199</v>
      </c>
      <c r="E28" s="98" t="s">
        <v>297</v>
      </c>
      <c r="F28" s="99"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hour).","ESCom phrase code(s)")))</f>
        <v>12355002163: Provide a basic standard of general ventilation (1 to 3 air changes per hour)</v>
      </c>
      <c r="G28" s="98" t="s">
        <v>297</v>
      </c>
      <c r="H28" s="99" t="str">
        <f>IF(G28="basic (natural)","12355002163: Provide a basic standard of general ventilation (1 to 3 air changes per hour)",IF(G28="good (natural and/or mechanical)","11133171363: Provide a good standard of general ventilation (not less than 3 to 5 air changes per hour).",IF(G28="enhanced (engineered mechanical)","12355002164: Provide a good standard of controlled ventilation (5 to 10 air changes per hour).","ESCom phrase code(s)")))</f>
        <v>12355002163: Provide a basic standard of general ventilation (1 to 3 air changes per hour)</v>
      </c>
      <c r="I28" s="98" t="s">
        <v>297</v>
      </c>
      <c r="J28" s="99" t="str">
        <f>IF(I28="basic (natural)","12355002163: Provide a basic standard of general ventilation (1 to 3 air changes per hour)",IF(I28="good (natural and/or mechanical)","11133171363: Provide a good standard of general ventilation (not less than 3 to 5 air changes per hour).",IF(I28="enhanced (engineered mechanical)","12355002164: Provide a good standard of controlled ventilation (5 to 10 air changes per hour).","ESCom phrase code(s)")))</f>
        <v>12355002163: Provide a basic standard of general ventilation (1 to 3 air changes per hour)</v>
      </c>
      <c r="K28" s="98" t="s">
        <v>297</v>
      </c>
      <c r="L28" s="99" t="str">
        <f>IF(K28="basic (natural)","12355002163: Provide a basic standard of general ventilation (1 to 3 air changes per hour)",IF(K28="good (natural and/or mechanical)","11133171363: Provide a good standard of general ventilation (not less than 3 to 5 air changes per hour).",IF(K28="enhanced (engineered mechanical)","12355002164: Provide a good standard of controlled ventilation (5 to 10 air changes per hour).","ESCom phrase code(s)")))</f>
        <v>12355002163: Provide a basic standard of general ventilation (1 to 3 air changes per hour)</v>
      </c>
      <c r="M28" s="98" t="s">
        <v>297</v>
      </c>
      <c r="N28" s="99" t="str">
        <f>IF(M28="basic (natural)","12355002163: Provide a basic standard of general ventilation (1 to 3 air changes per hour)",IF(M28="good (natural and/or mechanical)","11133171363: Provide a good standard of general ventilation (not less than 3 to 5 air changes per hour).",IF(M28="enhanced (engineered mechanical)","12355002164: Provide a good standard of controlled ventilation (5 to 10 air changes per hour).","ESCom phrase code(s)")))</f>
        <v>12355002163: Provide a basic standard of general ventilation (1 to 3 air changes per hour)</v>
      </c>
      <c r="O28" s="98" t="s">
        <v>297</v>
      </c>
      <c r="P28" s="99" t="str">
        <f>IF(O28="basic (natural)","12355002163: Provide a basic standard of general ventilation (1 to 3 air changes per hour)",IF(O28="good (natural and/or mechanical)","11133171363: Provide a good standard of general ventilation (not less than 3 to 5 air changes per hour).",IF(O28="enhanced (engineered mechanical)","12355002164: Provide a good standard of controlled ventilation (5 to 10 air changes per hour).","ESCom phrase code(s)")))</f>
        <v>12355002163: Provide a basic standard of general ventilation (1 to 3 air changes per hour)</v>
      </c>
      <c r="Q28" s="98" t="s">
        <v>297</v>
      </c>
      <c r="R28" s="99" t="str">
        <f>IF(Q28="basic (natural)","12355002163: Provide a basic standard of general ventilation (1 to 3 air changes per hour)",IF(Q28="good (natural and/or mechanical)","11133171363: Provide a good standard of general ventilation (not less than 3 to 5 air changes per hour).",IF(Q28="enhanced (engineered mechanical)","12355002164: Provide a good standard of controlled ventilation (5 to 10 air changes per hour).","ESCom phrase code(s)")))</f>
        <v>12355002163: Provide a basic standard of general ventilation (1 to 3 air changes per hour)</v>
      </c>
      <c r="S28" s="98" t="s">
        <v>297</v>
      </c>
      <c r="T28" s="99" t="str">
        <f>IF(S28="basic (natural)","12355002163: Provide a basic standard of general ventilation (1 to 3 air changes per hour)",IF(S28="good (natural and/or mechanical)","11133171363: Provide a good standard of general ventilation (not less than 3 to 5 air changes per hour).",IF(S28="enhanced (engineered mechanical)","12355002164: Provide a good standard of controlled ventilation (5 to 10 air changes per hour).","ESCom phrase code(s)")))</f>
        <v>12355002163: Provide a basic standard of general ventilation (1 to 3 air changes per hour)</v>
      </c>
      <c r="U28" s="98" t="s">
        <v>297</v>
      </c>
      <c r="V28" s="99" t="str">
        <f>IF(U28="basic (natural)","12355002163: Provide a basic standard of general ventilation (1 to 3 air changes per hour)",IF(U28="good (natural and/or mechanical)","11133171363: Provide a good standard of general ventilation (not less than 3 to 5 air changes per hour).",IF(U28="enhanced (engineered mechanical)","12355002164: Provide a good standard of controlled ventilation (5 to 10 air changes per hour).","ESCom phrase code(s)")))</f>
        <v>12355002163: Provide a basic standard of general ventilation (1 to 3 air changes per hour)</v>
      </c>
    </row>
    <row r="29" spans="1:22" ht="36" customHeight="1" x14ac:dyDescent="0.2">
      <c r="A29" s="100" t="s">
        <v>170</v>
      </c>
      <c r="B29" s="31"/>
      <c r="C29" s="47" t="s">
        <v>171</v>
      </c>
      <c r="D29" s="38" t="s">
        <v>219</v>
      </c>
      <c r="E29" s="48"/>
      <c r="F29" s="99"/>
      <c r="G29" s="48"/>
      <c r="H29" s="99"/>
      <c r="I29" s="48"/>
      <c r="J29" s="99"/>
      <c r="K29" s="48"/>
      <c r="L29" s="99"/>
      <c r="M29" s="48"/>
      <c r="N29" s="99"/>
      <c r="O29" s="48"/>
      <c r="P29" s="99"/>
      <c r="Q29" s="48"/>
      <c r="R29" s="99"/>
      <c r="S29" s="48"/>
      <c r="T29" s="99"/>
      <c r="U29" s="48"/>
      <c r="V29" s="99"/>
    </row>
    <row r="30" spans="1:22" ht="34.5" customHeight="1" x14ac:dyDescent="0.2">
      <c r="A30" s="84">
        <v>2.7</v>
      </c>
      <c r="B30" s="31" t="s">
        <v>0</v>
      </c>
      <c r="C30" s="85" t="s">
        <v>245</v>
      </c>
      <c r="D30" s="38" t="s">
        <v>200</v>
      </c>
      <c r="E30" s="48" t="s">
        <v>92</v>
      </c>
      <c r="F30" s="89" t="str">
        <f>IF(E30="Yes","14141091100: Local exhaust ventilation",IF(E30="No"," ","ESCom phrase code(s)"))</f>
        <v xml:space="preserve"> </v>
      </c>
      <c r="G30" s="48" t="s">
        <v>92</v>
      </c>
      <c r="H30" s="89" t="str">
        <f>IF(G30="Yes","14141091100: Local exhaust ventilation",IF(G30="No"," ","ESCom phrase code(s)"))</f>
        <v xml:space="preserve"> </v>
      </c>
      <c r="I30" s="48" t="s">
        <v>92</v>
      </c>
      <c r="J30" s="89" t="str">
        <f>IF(I30="Yes","14141091100: Local exhaust ventilation",IF(I30="No"," ","ESCom phrase code(s)"))</f>
        <v xml:space="preserve"> </v>
      </c>
      <c r="K30" s="48" t="s">
        <v>92</v>
      </c>
      <c r="L30" s="89" t="str">
        <f>IF(K30="Yes","14141091100: Local exhaust ventilation",IF(K30="No"," ","ESCom phrase code(s)"))</f>
        <v xml:space="preserve"> </v>
      </c>
      <c r="M30" s="48" t="s">
        <v>92</v>
      </c>
      <c r="N30" s="89" t="str">
        <f>IF(M30="Yes","14141091100: Local exhaust ventilation",IF(M30="No"," ","ESCom phrase code(s)"))</f>
        <v xml:space="preserve"> </v>
      </c>
      <c r="O30" s="48" t="s">
        <v>92</v>
      </c>
      <c r="P30" s="89" t="str">
        <f>IF(O30="Yes","14141091100: Local exhaust ventilation",IF(O30="No"," ","ESCom phrase code(s)"))</f>
        <v xml:space="preserve"> </v>
      </c>
      <c r="Q30" s="48" t="s">
        <v>92</v>
      </c>
      <c r="R30" s="89" t="str">
        <f>IF(Q30="Yes","14141091100: Local exhaust ventilation",IF(Q30="No"," ","ESCom phrase code(s)"))</f>
        <v xml:space="preserve"> </v>
      </c>
      <c r="S30" s="48" t="s">
        <v>92</v>
      </c>
      <c r="T30" s="89" t="str">
        <f>IF(S30="Yes","14141091100: Local exhaust ventilation",IF(S30="No"," ","ESCom phrase code(s)"))</f>
        <v xml:space="preserve"> </v>
      </c>
      <c r="U30" s="48" t="s">
        <v>92</v>
      </c>
      <c r="V30" s="89" t="str">
        <f>IF(U30="Yes","14141091100: Local exhaust ventilation",IF(U30="No"," ","ESCom phrase code(s)"))</f>
        <v xml:space="preserve"> </v>
      </c>
    </row>
    <row r="31" spans="1:22" ht="50.25" customHeight="1" x14ac:dyDescent="0.2">
      <c r="A31" s="87" t="s">
        <v>14</v>
      </c>
      <c r="B31" s="31" t="s">
        <v>0</v>
      </c>
      <c r="C31" s="47" t="s">
        <v>187</v>
      </c>
      <c r="D31" s="38" t="s">
        <v>201</v>
      </c>
      <c r="E31" s="48" t="s">
        <v>172</v>
      </c>
      <c r="F31" s="89"/>
      <c r="G31" s="48" t="s">
        <v>172</v>
      </c>
      <c r="H31" s="89"/>
      <c r="I31" s="48" t="s">
        <v>172</v>
      </c>
      <c r="J31" s="89"/>
      <c r="K31" s="48" t="s">
        <v>172</v>
      </c>
      <c r="L31" s="89"/>
      <c r="M31" s="48" t="s">
        <v>172</v>
      </c>
      <c r="N31" s="89"/>
      <c r="O31" s="48" t="s">
        <v>172</v>
      </c>
      <c r="P31" s="89"/>
      <c r="Q31" s="48" t="s">
        <v>172</v>
      </c>
      <c r="R31" s="89"/>
      <c r="S31" s="48" t="s">
        <v>172</v>
      </c>
      <c r="T31" s="89"/>
      <c r="U31" s="48" t="s">
        <v>172</v>
      </c>
      <c r="V31" s="89"/>
    </row>
    <row r="32" spans="1:22" ht="51" customHeight="1" x14ac:dyDescent="0.2">
      <c r="A32" s="87" t="s">
        <v>15</v>
      </c>
      <c r="B32" s="31" t="s">
        <v>0</v>
      </c>
      <c r="C32" s="47" t="s">
        <v>75</v>
      </c>
      <c r="D32" s="38" t="s">
        <v>221</v>
      </c>
      <c r="E32" s="48"/>
      <c r="F32" s="92"/>
      <c r="G32" s="48"/>
      <c r="H32" s="92"/>
      <c r="I32" s="48"/>
      <c r="J32" s="92"/>
      <c r="K32" s="48"/>
      <c r="L32" s="92"/>
      <c r="M32" s="48"/>
      <c r="N32" s="92"/>
      <c r="O32" s="48"/>
      <c r="P32" s="92"/>
      <c r="Q32" s="48"/>
      <c r="R32" s="92"/>
      <c r="S32" s="48"/>
      <c r="T32" s="92"/>
      <c r="U32" s="48"/>
      <c r="V32" s="92"/>
    </row>
    <row r="33" spans="1:22" ht="36" customHeight="1" x14ac:dyDescent="0.2">
      <c r="A33" s="84">
        <v>2.8</v>
      </c>
      <c r="B33" s="31" t="s">
        <v>0</v>
      </c>
      <c r="C33" s="85" t="s">
        <v>246</v>
      </c>
      <c r="D33" s="38" t="s">
        <v>301</v>
      </c>
      <c r="E33" s="48" t="s">
        <v>92</v>
      </c>
      <c r="F33" s="101" t="str">
        <f>IF(E33="Yes","16012153001: Wear suitable respiratory protection",IF(E33="No"," ","ESCom phrase code(s)"))</f>
        <v xml:space="preserve"> </v>
      </c>
      <c r="G33" s="48" t="s">
        <v>92</v>
      </c>
      <c r="H33" s="101" t="str">
        <f>IF(G33="Yes","16012153001: Wear suitable respiratory protection",IF(G33="No"," ","ESCom phrase code(s)"))</f>
        <v xml:space="preserve"> </v>
      </c>
      <c r="I33" s="48" t="s">
        <v>92</v>
      </c>
      <c r="J33" s="101" t="str">
        <f>IF(I33="Yes","16012153001: Wear suitable respiratory protection",IF(I33="No"," ","ESCom phrase code(s)"))</f>
        <v xml:space="preserve"> </v>
      </c>
      <c r="K33" s="48" t="s">
        <v>92</v>
      </c>
      <c r="L33" s="101" t="str">
        <f>IF(K33="Yes","16012153001: Wear suitable respiratory protection",IF(K33="No"," ","ESCom phrase code(s)"))</f>
        <v xml:space="preserve"> </v>
      </c>
      <c r="M33" s="48" t="s">
        <v>92</v>
      </c>
      <c r="N33" s="101" t="str">
        <f>IF(M33="Yes","16012153001: Wear suitable respiratory protection",IF(M33="No"," ","ESCom phrase code(s)"))</f>
        <v xml:space="preserve"> </v>
      </c>
      <c r="O33" s="48" t="s">
        <v>92</v>
      </c>
      <c r="P33" s="101" t="str">
        <f>IF(O33="Yes","16012153001: Wear suitable respiratory protection",IF(O33="No"," ","ESCom phrase code(s)"))</f>
        <v xml:space="preserve"> </v>
      </c>
      <c r="Q33" s="48" t="s">
        <v>92</v>
      </c>
      <c r="R33" s="101" t="str">
        <f>IF(Q33="Yes","16012153001: Wear suitable respiratory protection",IF(Q33="No"," ","ESCom phrase code(s)"))</f>
        <v xml:space="preserve"> </v>
      </c>
      <c r="S33" s="48" t="s">
        <v>92</v>
      </c>
      <c r="T33" s="101" t="str">
        <f>IF(S33="Yes","16012153001: Wear suitable respiratory protection",IF(S33="No"," ","ESCom phrase code(s)"))</f>
        <v xml:space="preserve"> </v>
      </c>
      <c r="U33" s="48" t="s">
        <v>92</v>
      </c>
      <c r="V33" s="101" t="str">
        <f>IF(U33="Yes","16012153001: Wear suitable respiratory protection",IF(U33="No"," ","ESCom phrase code(s)"))</f>
        <v xml:space="preserve"> </v>
      </c>
    </row>
    <row r="34" spans="1:22" ht="33" customHeight="1" x14ac:dyDescent="0.2">
      <c r="A34" s="87" t="s">
        <v>16</v>
      </c>
      <c r="B34" s="31" t="s">
        <v>0</v>
      </c>
      <c r="C34" s="47" t="s">
        <v>188</v>
      </c>
      <c r="D34" s="38" t="s">
        <v>302</v>
      </c>
      <c r="E34" s="102" t="s">
        <v>218</v>
      </c>
      <c r="F34" s="41"/>
      <c r="G34" s="102" t="s">
        <v>218</v>
      </c>
      <c r="H34" s="41"/>
      <c r="I34" s="102" t="s">
        <v>218</v>
      </c>
      <c r="J34" s="41"/>
      <c r="K34" s="102" t="s">
        <v>218</v>
      </c>
      <c r="L34" s="41"/>
      <c r="M34" s="102" t="s">
        <v>218</v>
      </c>
      <c r="N34" s="41"/>
      <c r="O34" s="102" t="s">
        <v>218</v>
      </c>
      <c r="P34" s="41"/>
      <c r="Q34" s="102" t="s">
        <v>218</v>
      </c>
      <c r="R34" s="41"/>
      <c r="S34" s="102" t="s">
        <v>218</v>
      </c>
      <c r="T34" s="41"/>
      <c r="U34" s="102" t="s">
        <v>218</v>
      </c>
      <c r="V34" s="41"/>
    </row>
    <row r="35" spans="1:22" ht="49.5" customHeight="1" x14ac:dyDescent="0.2">
      <c r="A35" s="87" t="s">
        <v>17</v>
      </c>
      <c r="B35" s="31" t="s">
        <v>0</v>
      </c>
      <c r="C35" s="47" t="s">
        <v>76</v>
      </c>
      <c r="D35" s="38" t="s">
        <v>300</v>
      </c>
      <c r="E35" s="48"/>
      <c r="F35" s="89"/>
      <c r="G35" s="48"/>
      <c r="H35" s="89"/>
      <c r="I35" s="48"/>
      <c r="J35" s="89"/>
      <c r="K35" s="48"/>
      <c r="L35" s="89"/>
      <c r="M35" s="48"/>
      <c r="N35" s="89"/>
      <c r="O35" s="48"/>
      <c r="P35" s="89"/>
      <c r="Q35" s="48"/>
      <c r="R35" s="89"/>
      <c r="S35" s="48"/>
      <c r="T35" s="89"/>
      <c r="U35" s="48"/>
      <c r="V35" s="89"/>
    </row>
    <row r="36" spans="1:22" ht="35.25" customHeight="1" x14ac:dyDescent="0.2">
      <c r="A36" s="84">
        <v>2.9</v>
      </c>
      <c r="B36" s="31" t="s">
        <v>0</v>
      </c>
      <c r="C36" s="85" t="s">
        <v>247</v>
      </c>
      <c r="D36" s="38" t="s">
        <v>253</v>
      </c>
      <c r="E36" s="48" t="s">
        <v>91</v>
      </c>
      <c r="F36" s="40"/>
      <c r="G36" s="48" t="s">
        <v>91</v>
      </c>
      <c r="H36" s="40"/>
      <c r="I36" s="48" t="s">
        <v>91</v>
      </c>
      <c r="J36" s="40"/>
      <c r="K36" s="48" t="s">
        <v>91</v>
      </c>
      <c r="L36" s="40"/>
      <c r="M36" s="48" t="s">
        <v>91</v>
      </c>
      <c r="N36" s="40"/>
      <c r="O36" s="48" t="s">
        <v>91</v>
      </c>
      <c r="P36" s="40"/>
      <c r="Q36" s="48" t="s">
        <v>91</v>
      </c>
      <c r="R36" s="40"/>
      <c r="S36" s="48" t="s">
        <v>91</v>
      </c>
      <c r="T36" s="40"/>
      <c r="U36" s="48" t="s">
        <v>91</v>
      </c>
      <c r="V36" s="40"/>
    </row>
    <row r="37" spans="1:22" ht="49.5" customHeight="1" x14ac:dyDescent="0.2">
      <c r="A37" s="87" t="s">
        <v>18</v>
      </c>
      <c r="B37" s="31" t="s">
        <v>0</v>
      </c>
      <c r="C37" s="47" t="s">
        <v>189</v>
      </c>
      <c r="D37" s="38" t="s">
        <v>202</v>
      </c>
      <c r="E37" s="103">
        <v>0.8</v>
      </c>
      <c r="F37" s="41" t="str">
        <f>VLOOKUP(E37,Gloves,2,0)</f>
        <v xml:space="preserve">10133224896: Wear suitable gloves tested to EN374. </v>
      </c>
      <c r="G37" s="103">
        <v>0.8</v>
      </c>
      <c r="H37" s="41" t="str">
        <f>VLOOKUP(G37,Gloves,2,0)</f>
        <v xml:space="preserve">10133224896: Wear suitable gloves tested to EN374. </v>
      </c>
      <c r="I37" s="103">
        <v>0.8</v>
      </c>
      <c r="J37" s="41" t="str">
        <f>VLOOKUP(I37,Gloves,2,0)</f>
        <v xml:space="preserve">10133224896: Wear suitable gloves tested to EN374. </v>
      </c>
      <c r="K37" s="103">
        <v>0.8</v>
      </c>
      <c r="L37" s="41" t="str">
        <f>VLOOKUP(K37,Gloves,2,0)</f>
        <v xml:space="preserve">10133224896: Wear suitable gloves tested to EN374. </v>
      </c>
      <c r="M37" s="103">
        <v>0.8</v>
      </c>
      <c r="N37" s="41" t="str">
        <f>VLOOKUP(M37,Gloves,2,0)</f>
        <v xml:space="preserve">10133224896: Wear suitable gloves tested to EN374. </v>
      </c>
      <c r="O37" s="103">
        <v>0.8</v>
      </c>
      <c r="P37" s="41" t="str">
        <f>VLOOKUP(O37,Gloves,2,0)</f>
        <v xml:space="preserve">10133224896: Wear suitable gloves tested to EN374. </v>
      </c>
      <c r="Q37" s="103">
        <v>0.8</v>
      </c>
      <c r="R37" s="41" t="str">
        <f>VLOOKUP(Q37,Gloves,2,0)</f>
        <v xml:space="preserve">10133224896: Wear suitable gloves tested to EN374. </v>
      </c>
      <c r="S37" s="103">
        <v>0.8</v>
      </c>
      <c r="T37" s="41" t="str">
        <f>VLOOKUP(S37,Gloves,2,0)</f>
        <v xml:space="preserve">10133224896: Wear suitable gloves tested to EN374. </v>
      </c>
      <c r="U37" s="103">
        <v>0.8</v>
      </c>
      <c r="V37" s="41" t="str">
        <f>VLOOKUP(U37,Gloves,2,0)</f>
        <v xml:space="preserve">10133224896: Wear suitable gloves tested to EN374. </v>
      </c>
    </row>
    <row r="38" spans="1:22" ht="42.75" x14ac:dyDescent="0.2">
      <c r="A38" s="87" t="s">
        <v>72</v>
      </c>
      <c r="B38" s="31" t="s">
        <v>0</v>
      </c>
      <c r="C38" s="47" t="s">
        <v>78</v>
      </c>
      <c r="D38" s="38" t="s">
        <v>220</v>
      </c>
      <c r="E38" s="48"/>
      <c r="F38" s="41"/>
      <c r="G38" s="48"/>
      <c r="H38" s="41"/>
      <c r="I38" s="48"/>
      <c r="J38" s="41"/>
      <c r="K38" s="48"/>
      <c r="L38" s="41"/>
      <c r="M38" s="48"/>
      <c r="N38" s="41"/>
      <c r="O38" s="48"/>
      <c r="P38" s="41"/>
      <c r="Q38" s="48"/>
      <c r="R38" s="41"/>
      <c r="S38" s="48"/>
      <c r="T38" s="41"/>
      <c r="U38" s="48"/>
      <c r="V38" s="41"/>
    </row>
    <row r="39" spans="1:22" ht="33" customHeight="1" x14ac:dyDescent="0.2">
      <c r="A39" s="104">
        <v>2.1</v>
      </c>
      <c r="B39" s="31" t="s">
        <v>0</v>
      </c>
      <c r="C39" s="85" t="s">
        <v>248</v>
      </c>
      <c r="D39" s="38" t="s">
        <v>252</v>
      </c>
      <c r="E39" s="48" t="s">
        <v>91</v>
      </c>
      <c r="F39" s="101" t="str">
        <f>IF(E39="Yes","11133171467: Use suitable eye protection",IF(E39="No"," ","ESCom phrase code(s)"))</f>
        <v>11133171467: Use suitable eye protection</v>
      </c>
      <c r="G39" s="48" t="s">
        <v>91</v>
      </c>
      <c r="H39" s="101" t="str">
        <f>IF(G39="Yes","11133171467: Use suitable eye protection",IF(G39="No"," ","ESCom phrase code(s)"))</f>
        <v>11133171467: Use suitable eye protection</v>
      </c>
      <c r="I39" s="48" t="s">
        <v>91</v>
      </c>
      <c r="J39" s="101" t="str">
        <f>IF(I39="Yes","11133171467: Use suitable eye protection",IF(I39="No"," ","ESCom phrase code(s)"))</f>
        <v>11133171467: Use suitable eye protection</v>
      </c>
      <c r="K39" s="48" t="s">
        <v>91</v>
      </c>
      <c r="L39" s="101" t="str">
        <f>IF(K39="Yes","11133171467: Use suitable eye protection",IF(K39="No"," ","ESCom phrase code(s)"))</f>
        <v>11133171467: Use suitable eye protection</v>
      </c>
      <c r="M39" s="48" t="s">
        <v>91</v>
      </c>
      <c r="N39" s="101" t="str">
        <f>IF(M39="Yes","11133171467: Use suitable eye protection",IF(M39="No"," ","ESCom phrase code(s)"))</f>
        <v>11133171467: Use suitable eye protection</v>
      </c>
      <c r="O39" s="48" t="s">
        <v>91</v>
      </c>
      <c r="P39" s="101" t="str">
        <f>IF(O39="Yes","11133171467: Use suitable eye protection",IF(O39="No"," ","ESCom phrase code(s)"))</f>
        <v>11133171467: Use suitable eye protection</v>
      </c>
      <c r="Q39" s="48" t="s">
        <v>91</v>
      </c>
      <c r="R39" s="101" t="str">
        <f>IF(Q39="Yes","11133171467: Use suitable eye protection",IF(Q39="No"," ","ESCom phrase code(s)"))</f>
        <v>11133171467: Use suitable eye protection</v>
      </c>
      <c r="S39" s="48" t="s">
        <v>91</v>
      </c>
      <c r="T39" s="101" t="str">
        <f>IF(S39="Yes","11133171467: Use suitable eye protection",IF(S39="No"," ","ESCom phrase code(s)"))</f>
        <v>11133171467: Use suitable eye protection</v>
      </c>
      <c r="U39" s="48" t="s">
        <v>91</v>
      </c>
      <c r="V39" s="101" t="str">
        <f>IF(U39="Yes","11133171467: Use suitable eye protection",IF(U39="No"," ","ESCom phrase code(s)"))</f>
        <v>11133171467: Use suitable eye protection</v>
      </c>
    </row>
    <row r="40" spans="1:22" ht="34.5" customHeight="1" x14ac:dyDescent="0.2">
      <c r="A40" s="87" t="s">
        <v>73</v>
      </c>
      <c r="B40" s="31" t="s">
        <v>0</v>
      </c>
      <c r="C40" s="47" t="s">
        <v>77</v>
      </c>
      <c r="D40" s="38" t="s">
        <v>250</v>
      </c>
      <c r="E40" s="48"/>
      <c r="F40" s="41"/>
      <c r="G40" s="48"/>
      <c r="H40" s="41"/>
      <c r="I40" s="48"/>
      <c r="J40" s="41"/>
      <c r="K40" s="48"/>
      <c r="L40" s="41"/>
      <c r="M40" s="48"/>
      <c r="N40" s="41"/>
      <c r="O40" s="48"/>
      <c r="P40" s="41"/>
      <c r="Q40" s="48"/>
      <c r="R40" s="41"/>
      <c r="S40" s="48"/>
      <c r="T40" s="41"/>
      <c r="U40" s="48"/>
      <c r="V40" s="41"/>
    </row>
    <row r="41" spans="1:22" ht="75.599999999999994" customHeight="1" x14ac:dyDescent="0.2">
      <c r="A41" s="84">
        <v>2.11</v>
      </c>
      <c r="B41" s="31" t="s">
        <v>0</v>
      </c>
      <c r="C41" s="85" t="s">
        <v>249</v>
      </c>
      <c r="D41" s="38" t="s">
        <v>203</v>
      </c>
      <c r="E41" s="48" t="s">
        <v>90</v>
      </c>
      <c r="F41" s="101" t="str">
        <f>IF(E41="Basic","",IF(E41="Advanced","11133171359: Ensure control measures are regularly inspected and maintained.","ESCom phrase code(s)"))</f>
        <v>11133171359: Ensure control measures are regularly inspected and maintained.</v>
      </c>
      <c r="G41" s="48" t="s">
        <v>90</v>
      </c>
      <c r="H41" s="101" t="str">
        <f>IF(G41="Basic","",IF(G41="Advanced","11133171359: Ensure control measures are regularly inspected and maintained.","ESCom phrase code(s)"))</f>
        <v>11133171359: Ensure control measures are regularly inspected and maintained.</v>
      </c>
      <c r="I41" s="48" t="s">
        <v>90</v>
      </c>
      <c r="J41" s="101" t="str">
        <f>IF(I41="Basic","",IF(I41="Advanced","11133171359: Ensure control measures are regularly inspected and maintained.","ESCom phrase code(s)"))</f>
        <v>11133171359: Ensure control measures are regularly inspected and maintained.</v>
      </c>
      <c r="K41" s="48" t="s">
        <v>90</v>
      </c>
      <c r="L41" s="101" t="str">
        <f>IF(K41="Basic","",IF(K41="Advanced","11133171359: Ensure control measures are regularly inspected and maintained.","ESCom phrase code(s)"))</f>
        <v>11133171359: Ensure control measures are regularly inspected and maintained.</v>
      </c>
      <c r="M41" s="48" t="s">
        <v>90</v>
      </c>
      <c r="N41" s="101" t="str">
        <f>IF(M41="Basic","",IF(M41="Advanced","11133171359: Ensure control measures are regularly inspected and maintained.","ESCom phrase code(s)"))</f>
        <v>11133171359: Ensure control measures are regularly inspected and maintained.</v>
      </c>
      <c r="O41" s="48" t="s">
        <v>90</v>
      </c>
      <c r="P41" s="101" t="str">
        <f>IF(O41="Basic","",IF(O41="Advanced","11133171359: Ensure control measures are regularly inspected and maintained.","ESCom phrase code(s)"))</f>
        <v>11133171359: Ensure control measures are regularly inspected and maintained.</v>
      </c>
      <c r="Q41" s="48" t="s">
        <v>90</v>
      </c>
      <c r="R41" s="101" t="str">
        <f>IF(Q41="Basic","",IF(Q41="Advanced","11133171359: Ensure control measures are regularly inspected and maintained.","ESCom phrase code(s)"))</f>
        <v>11133171359: Ensure control measures are regularly inspected and maintained.</v>
      </c>
      <c r="S41" s="48" t="s">
        <v>90</v>
      </c>
      <c r="T41" s="101" t="str">
        <f>IF(S41="Basic","",IF(S41="Advanced","11133171359: Ensure control measures are regularly inspected and maintained.","ESCom phrase code(s)"))</f>
        <v>11133171359: Ensure control measures are regularly inspected and maintained.</v>
      </c>
      <c r="U41" s="48" t="s">
        <v>90</v>
      </c>
      <c r="V41" s="101" t="str">
        <f>IF(U41="Basic","",IF(U41="Advanced","11133171359: Ensure control measures are regularly inspected and maintained.","ESCom phrase code(s)"))</f>
        <v>11133171359: Ensure control measures are regularly inspected and maintained.</v>
      </c>
    </row>
    <row r="42" spans="1:22" ht="59.25" customHeight="1" thickBot="1" x14ac:dyDescent="0.25">
      <c r="A42" s="87" t="s">
        <v>176</v>
      </c>
      <c r="B42" s="31" t="s">
        <v>0</v>
      </c>
      <c r="C42" s="47" t="s">
        <v>177</v>
      </c>
      <c r="D42" s="38" t="s">
        <v>226</v>
      </c>
      <c r="E42" s="48"/>
      <c r="F42" s="101"/>
      <c r="G42" s="48"/>
      <c r="H42" s="101"/>
      <c r="I42" s="48"/>
      <c r="J42" s="101"/>
      <c r="K42" s="48"/>
      <c r="L42" s="101"/>
      <c r="M42" s="48"/>
      <c r="N42" s="101"/>
      <c r="O42" s="48"/>
      <c r="P42" s="101"/>
      <c r="Q42" s="48"/>
      <c r="R42" s="101"/>
      <c r="S42" s="48"/>
      <c r="T42" s="101"/>
      <c r="U42" s="48"/>
      <c r="V42" s="101"/>
    </row>
    <row r="43" spans="1:22" ht="117" customHeight="1" thickBot="1" x14ac:dyDescent="0.25">
      <c r="A43" s="105">
        <v>3</v>
      </c>
      <c r="B43" s="74" t="s">
        <v>0</v>
      </c>
      <c r="C43" s="106" t="s">
        <v>192</v>
      </c>
      <c r="D43" s="107" t="s">
        <v>223</v>
      </c>
      <c r="E43" s="77"/>
      <c r="F43" s="78"/>
      <c r="G43" s="77"/>
      <c r="H43" s="78"/>
      <c r="I43" s="77"/>
      <c r="J43" s="78"/>
      <c r="K43" s="77"/>
      <c r="L43" s="78"/>
      <c r="M43" s="77"/>
      <c r="N43" s="78"/>
      <c r="O43" s="77"/>
      <c r="P43" s="78"/>
      <c r="Q43" s="77"/>
      <c r="R43" s="78"/>
      <c r="S43" s="77"/>
      <c r="T43" s="78"/>
      <c r="U43" s="77"/>
      <c r="V43" s="78"/>
    </row>
    <row r="44" spans="1:22" ht="45.75" customHeight="1" x14ac:dyDescent="0.2">
      <c r="A44" s="108" t="s">
        <v>19</v>
      </c>
      <c r="B44" s="56" t="s">
        <v>0</v>
      </c>
      <c r="C44" s="109" t="s">
        <v>20</v>
      </c>
      <c r="D44" s="110" t="s">
        <v>179</v>
      </c>
      <c r="E44" s="111" t="s">
        <v>4</v>
      </c>
      <c r="F44" s="112" t="str">
        <f>IF(E44="Basic","11133171303: Assumes a good basic standard of occupational hygiene is implemented",IF(E44="Advanced","Proposed:Assumes that activities are undertaken with appropriate and well maintained equipment by trained personnel operating under supervision","ESCom phrase code(s)"))</f>
        <v>ESCom phrase code(s)</v>
      </c>
      <c r="G44" s="111" t="s">
        <v>4</v>
      </c>
      <c r="H44" s="112" t="str">
        <f>IF(G44="Basic","11133171303: Assumes a good basic standard of occupational hygiene is implemented",IF(G44="Advanced","Proposed:Assumes that activities are undertaken with appropriate and well maintained equipment by trained personnel operating under supervision","ESCom phrase code(s)"))</f>
        <v>ESCom phrase code(s)</v>
      </c>
      <c r="I44" s="111" t="s">
        <v>4</v>
      </c>
      <c r="J44" s="112" t="str">
        <f>IF(I44="Basic","11133171303: Assumes a good basic standard of occupational hygiene is implemented",IF(I44="Advanced","Proposed:Assumes that activities are undertaken with appropriate and well maintained equipment by trained personnel operating under supervision","ESCom phrase code(s)"))</f>
        <v>ESCom phrase code(s)</v>
      </c>
      <c r="K44" s="111" t="s">
        <v>4</v>
      </c>
      <c r="L44" s="112" t="str">
        <f>IF(K44="Basic","11133171303: Assumes a good basic standard of occupational hygiene is implemented",IF(K44="Advanced","Proposed:Assumes that activities are undertaken with appropriate and well maintained equipment by trained personnel operating under supervision","ESCom phrase code(s)"))</f>
        <v>ESCom phrase code(s)</v>
      </c>
      <c r="M44" s="111" t="s">
        <v>4</v>
      </c>
      <c r="N44" s="112" t="str">
        <f>IF(M44="Basic","11133171303: Assumes a good basic standard of occupational hygiene is implemented",IF(M44="Advanced","Proposed:Assumes that activities are undertaken with appropriate and well maintained equipment by trained personnel operating under supervision","ESCom phrase code(s)"))</f>
        <v>ESCom phrase code(s)</v>
      </c>
      <c r="O44" s="111" t="s">
        <v>4</v>
      </c>
      <c r="P44" s="112" t="str">
        <f>IF(O44="Basic","11133171303: Assumes a good basic standard of occupational hygiene is implemented",IF(O44="Advanced","Proposed:Assumes that activities are undertaken with appropriate and well maintained equipment by trained personnel operating under supervision","ESCom phrase code(s)"))</f>
        <v>ESCom phrase code(s)</v>
      </c>
      <c r="Q44" s="111" t="s">
        <v>4</v>
      </c>
      <c r="R44" s="112" t="str">
        <f>IF(Q44="Basic","11133171303: Assumes a good basic standard of occupational hygiene is implemented",IF(Q44="Advanced","Proposed:Assumes that activities are undertaken with appropriate and well maintained equipment by trained personnel operating under supervision","ESCom phrase code(s)"))</f>
        <v>ESCom phrase code(s)</v>
      </c>
      <c r="S44" s="111" t="s">
        <v>4</v>
      </c>
      <c r="T44" s="112" t="str">
        <f>IF(S44="Basic","11133171303: Assumes a good basic standard of occupational hygiene is implemented",IF(S44="Advanced","Proposed:Assumes that activities are undertaken with appropriate and well maintained equipment by trained personnel operating under supervision","ESCom phrase code(s)"))</f>
        <v>ESCom phrase code(s)</v>
      </c>
      <c r="U44" s="111" t="s">
        <v>4</v>
      </c>
      <c r="V44" s="112" t="str">
        <f>IF(U44="Basic","11133171303: Assumes a good basic standard of occupational hygiene is implemented",IF(U44="Advanced","Proposed:Assumes that activities are undertaken with appropriate and well maintained equipment by trained personnel operating under supervision","ESCom phrase code(s)"))</f>
        <v>ESCom phrase code(s)</v>
      </c>
    </row>
    <row r="45" spans="1:22" ht="31.5" customHeight="1" x14ac:dyDescent="0.2">
      <c r="A45" s="113" t="s">
        <v>21</v>
      </c>
      <c r="B45" s="56" t="s">
        <v>0</v>
      </c>
      <c r="C45" s="114" t="s">
        <v>23</v>
      </c>
      <c r="D45" s="64" t="s">
        <v>80</v>
      </c>
      <c r="E45" s="65" t="s">
        <v>140</v>
      </c>
      <c r="F45" s="66"/>
      <c r="G45" s="65" t="s">
        <v>140</v>
      </c>
      <c r="H45" s="66"/>
      <c r="I45" s="65" t="s">
        <v>140</v>
      </c>
      <c r="J45" s="66"/>
      <c r="K45" s="65" t="s">
        <v>140</v>
      </c>
      <c r="L45" s="66"/>
      <c r="M45" s="65" t="s">
        <v>140</v>
      </c>
      <c r="N45" s="66"/>
      <c r="O45" s="65" t="s">
        <v>140</v>
      </c>
      <c r="P45" s="66"/>
      <c r="Q45" s="65" t="s">
        <v>140</v>
      </c>
      <c r="R45" s="66"/>
      <c r="S45" s="65" t="s">
        <v>140</v>
      </c>
      <c r="T45" s="66"/>
      <c r="U45" s="65" t="s">
        <v>140</v>
      </c>
      <c r="V45" s="66"/>
    </row>
    <row r="46" spans="1:22" ht="31.5" customHeight="1" x14ac:dyDescent="0.2">
      <c r="A46" s="113" t="s">
        <v>22</v>
      </c>
      <c r="B46" s="56" t="s">
        <v>0</v>
      </c>
      <c r="C46" s="114" t="s">
        <v>190</v>
      </c>
      <c r="D46" s="64" t="s">
        <v>222</v>
      </c>
      <c r="E46" s="65" t="s">
        <v>13</v>
      </c>
      <c r="F46" s="115"/>
      <c r="G46" s="65" t="s">
        <v>13</v>
      </c>
      <c r="H46" s="115"/>
      <c r="I46" s="65" t="s">
        <v>13</v>
      </c>
      <c r="J46" s="115"/>
      <c r="K46" s="65" t="s">
        <v>13</v>
      </c>
      <c r="L46" s="115"/>
      <c r="M46" s="65" t="s">
        <v>13</v>
      </c>
      <c r="N46" s="115"/>
      <c r="O46" s="65" t="s">
        <v>13</v>
      </c>
      <c r="P46" s="115"/>
      <c r="Q46" s="65" t="s">
        <v>13</v>
      </c>
      <c r="R46" s="115"/>
      <c r="S46" s="65" t="s">
        <v>13</v>
      </c>
      <c r="T46" s="115"/>
      <c r="U46" s="65" t="s">
        <v>13</v>
      </c>
      <c r="V46" s="115"/>
    </row>
    <row r="47" spans="1:22" ht="34.5" customHeight="1" x14ac:dyDescent="0.2">
      <c r="A47" s="113" t="s">
        <v>24</v>
      </c>
      <c r="B47" s="56" t="s">
        <v>0</v>
      </c>
      <c r="C47" s="114" t="s">
        <v>180</v>
      </c>
      <c r="D47" s="64" t="s">
        <v>204</v>
      </c>
      <c r="E47" s="65" t="s">
        <v>4</v>
      </c>
      <c r="F47" s="115"/>
      <c r="G47" s="65" t="s">
        <v>4</v>
      </c>
      <c r="H47" s="115"/>
      <c r="I47" s="65" t="s">
        <v>4</v>
      </c>
      <c r="J47" s="115"/>
      <c r="K47" s="65" t="s">
        <v>4</v>
      </c>
      <c r="L47" s="115"/>
      <c r="M47" s="65" t="s">
        <v>4</v>
      </c>
      <c r="N47" s="115"/>
      <c r="O47" s="65" t="s">
        <v>4</v>
      </c>
      <c r="P47" s="115"/>
      <c r="Q47" s="65" t="s">
        <v>4</v>
      </c>
      <c r="R47" s="115"/>
      <c r="S47" s="65" t="s">
        <v>4</v>
      </c>
      <c r="T47" s="115"/>
      <c r="U47" s="65" t="s">
        <v>4</v>
      </c>
      <c r="V47" s="115"/>
    </row>
    <row r="48" spans="1:22" s="29" customFormat="1" ht="39" customHeight="1" thickBot="1" x14ac:dyDescent="0.25">
      <c r="A48" s="116" t="s">
        <v>25</v>
      </c>
      <c r="B48" s="56" t="s">
        <v>0</v>
      </c>
      <c r="C48" s="117" t="s">
        <v>26</v>
      </c>
      <c r="D48" s="118" t="s">
        <v>275</v>
      </c>
      <c r="E48" s="119" t="s">
        <v>138</v>
      </c>
      <c r="F48" s="115"/>
      <c r="G48" s="119" t="s">
        <v>138</v>
      </c>
      <c r="H48" s="115"/>
      <c r="I48" s="119" t="s">
        <v>138</v>
      </c>
      <c r="J48" s="115"/>
      <c r="K48" s="119" t="s">
        <v>138</v>
      </c>
      <c r="L48" s="115"/>
      <c r="M48" s="119" t="s">
        <v>138</v>
      </c>
      <c r="N48" s="115"/>
      <c r="O48" s="119" t="s">
        <v>138</v>
      </c>
      <c r="P48" s="115"/>
      <c r="Q48" s="119" t="s">
        <v>138</v>
      </c>
      <c r="R48" s="115"/>
      <c r="S48" s="119" t="s">
        <v>138</v>
      </c>
      <c r="T48" s="115"/>
      <c r="U48" s="119" t="s">
        <v>138</v>
      </c>
      <c r="V48" s="115"/>
    </row>
    <row r="49" spans="1:22" ht="65.25" customHeight="1" thickBot="1" x14ac:dyDescent="0.25">
      <c r="A49" s="120">
        <v>4</v>
      </c>
      <c r="B49" s="121"/>
      <c r="C49" s="122" t="s">
        <v>145</v>
      </c>
      <c r="D49" s="107" t="s">
        <v>224</v>
      </c>
      <c r="E49" s="77"/>
      <c r="F49" s="78"/>
      <c r="G49" s="77"/>
      <c r="H49" s="78"/>
      <c r="I49" s="77"/>
      <c r="J49" s="78"/>
      <c r="K49" s="77"/>
      <c r="L49" s="78"/>
      <c r="M49" s="77"/>
      <c r="N49" s="78"/>
      <c r="O49" s="77"/>
      <c r="P49" s="78"/>
      <c r="Q49" s="77"/>
      <c r="R49" s="78"/>
      <c r="S49" s="77"/>
      <c r="T49" s="78"/>
      <c r="U49" s="77"/>
      <c r="V49" s="78"/>
    </row>
    <row r="50" spans="1:22" ht="54" customHeight="1" x14ac:dyDescent="0.2">
      <c r="A50" s="123">
        <v>4.0999999999999996</v>
      </c>
      <c r="B50" s="124"/>
      <c r="C50" s="125" t="s">
        <v>27</v>
      </c>
      <c r="D50" s="126" t="s">
        <v>304</v>
      </c>
      <c r="E50" s="127" t="s">
        <v>139</v>
      </c>
      <c r="F50" s="128"/>
      <c r="G50" s="127" t="s">
        <v>139</v>
      </c>
      <c r="H50" s="128"/>
      <c r="I50" s="127" t="s">
        <v>139</v>
      </c>
      <c r="J50" s="128"/>
      <c r="K50" s="127" t="s">
        <v>139</v>
      </c>
      <c r="L50" s="128"/>
      <c r="M50" s="127" t="s">
        <v>139</v>
      </c>
      <c r="N50" s="128"/>
      <c r="O50" s="127" t="s">
        <v>139</v>
      </c>
      <c r="P50" s="128"/>
      <c r="Q50" s="127" t="s">
        <v>139</v>
      </c>
      <c r="R50" s="128"/>
      <c r="S50" s="127" t="s">
        <v>139</v>
      </c>
      <c r="T50" s="128"/>
      <c r="U50" s="127" t="s">
        <v>139</v>
      </c>
      <c r="V50" s="128"/>
    </row>
    <row r="51" spans="1:22" s="29" customFormat="1" ht="57.6" customHeight="1" thickBot="1" x14ac:dyDescent="0.25">
      <c r="A51" s="129">
        <v>4.2</v>
      </c>
      <c r="B51" s="124"/>
      <c r="C51" s="130" t="s">
        <v>28</v>
      </c>
      <c r="D51" s="95" t="s">
        <v>305</v>
      </c>
      <c r="E51" s="131" t="s">
        <v>4</v>
      </c>
      <c r="F51" s="101" t="s">
        <v>229</v>
      </c>
      <c r="G51" s="131" t="s">
        <v>4</v>
      </c>
      <c r="H51" s="101" t="s">
        <v>229</v>
      </c>
      <c r="I51" s="131" t="s">
        <v>4</v>
      </c>
      <c r="J51" s="101" t="s">
        <v>229</v>
      </c>
      <c r="K51" s="131" t="s">
        <v>4</v>
      </c>
      <c r="L51" s="101" t="s">
        <v>229</v>
      </c>
      <c r="M51" s="131" t="s">
        <v>4</v>
      </c>
      <c r="N51" s="101" t="s">
        <v>229</v>
      </c>
      <c r="O51" s="131" t="s">
        <v>4</v>
      </c>
      <c r="P51" s="101" t="s">
        <v>229</v>
      </c>
      <c r="Q51" s="131" t="s">
        <v>4</v>
      </c>
      <c r="R51" s="101" t="s">
        <v>229</v>
      </c>
      <c r="S51" s="131" t="s">
        <v>4</v>
      </c>
      <c r="T51" s="101" t="s">
        <v>229</v>
      </c>
      <c r="U51" s="131" t="s">
        <v>4</v>
      </c>
      <c r="V51" s="101" t="s">
        <v>229</v>
      </c>
    </row>
    <row r="52" spans="1:22" ht="36" customHeight="1" thickBot="1" x14ac:dyDescent="0.25">
      <c r="A52" s="120">
        <v>5</v>
      </c>
      <c r="B52" s="132"/>
      <c r="C52" s="25" t="s">
        <v>29</v>
      </c>
      <c r="D52" s="107" t="s">
        <v>186</v>
      </c>
      <c r="E52" s="133"/>
      <c r="F52" s="134"/>
      <c r="G52" s="133"/>
      <c r="H52" s="134"/>
      <c r="I52" s="133"/>
      <c r="J52" s="134"/>
      <c r="K52" s="133"/>
      <c r="L52" s="134"/>
      <c r="M52" s="133"/>
      <c r="N52" s="134"/>
      <c r="O52" s="133"/>
      <c r="P52" s="134"/>
      <c r="Q52" s="133"/>
      <c r="R52" s="134"/>
      <c r="S52" s="133"/>
      <c r="T52" s="134"/>
      <c r="U52" s="133"/>
      <c r="V52" s="134"/>
    </row>
    <row r="53" spans="1:22" s="29" customFormat="1" ht="49.5" customHeight="1" x14ac:dyDescent="0.2">
      <c r="A53" s="135" t="s">
        <v>183</v>
      </c>
      <c r="B53" s="136"/>
      <c r="C53" s="137" t="s">
        <v>30</v>
      </c>
      <c r="D53" s="58" t="s">
        <v>182</v>
      </c>
      <c r="E53" s="59" t="s">
        <v>4</v>
      </c>
      <c r="F53" s="115"/>
      <c r="G53" s="59" t="s">
        <v>4</v>
      </c>
      <c r="H53" s="115"/>
      <c r="I53" s="59" t="s">
        <v>4</v>
      </c>
      <c r="J53" s="115"/>
      <c r="K53" s="59" t="s">
        <v>4</v>
      </c>
      <c r="L53" s="115"/>
      <c r="M53" s="59" t="s">
        <v>4</v>
      </c>
      <c r="N53" s="115"/>
      <c r="O53" s="59" t="s">
        <v>4</v>
      </c>
      <c r="P53" s="115"/>
      <c r="Q53" s="59" t="s">
        <v>4</v>
      </c>
      <c r="R53" s="115"/>
      <c r="S53" s="59" t="s">
        <v>4</v>
      </c>
      <c r="T53" s="115"/>
      <c r="U53" s="59" t="s">
        <v>4</v>
      </c>
      <c r="V53" s="115"/>
    </row>
    <row r="54" spans="1:22" s="29" customFormat="1" ht="26.25" thickBot="1" x14ac:dyDescent="0.25">
      <c r="A54" s="138" t="s">
        <v>184</v>
      </c>
      <c r="B54" s="139"/>
      <c r="C54" s="140" t="s">
        <v>23</v>
      </c>
      <c r="D54" s="141" t="s">
        <v>79</v>
      </c>
      <c r="E54" s="59" t="s">
        <v>140</v>
      </c>
      <c r="F54" s="66"/>
      <c r="G54" s="59" t="s">
        <v>140</v>
      </c>
      <c r="H54" s="66"/>
      <c r="I54" s="59" t="s">
        <v>140</v>
      </c>
      <c r="J54" s="66"/>
      <c r="K54" s="59" t="s">
        <v>140</v>
      </c>
      <c r="L54" s="66"/>
      <c r="M54" s="59" t="s">
        <v>140</v>
      </c>
      <c r="N54" s="66"/>
      <c r="O54" s="59" t="s">
        <v>140</v>
      </c>
      <c r="P54" s="66"/>
      <c r="Q54" s="59" t="s">
        <v>140</v>
      </c>
      <c r="R54" s="66"/>
      <c r="S54" s="59" t="s">
        <v>140</v>
      </c>
      <c r="T54" s="66"/>
      <c r="U54" s="59" t="s">
        <v>140</v>
      </c>
      <c r="V54" s="66"/>
    </row>
    <row r="55" spans="1:22" ht="56.25" customHeight="1" thickBot="1" x14ac:dyDescent="0.25">
      <c r="A55" s="120">
        <v>6</v>
      </c>
      <c r="B55" s="132"/>
      <c r="C55" s="142" t="s">
        <v>158</v>
      </c>
      <c r="D55" s="107" t="s">
        <v>206</v>
      </c>
      <c r="E55" s="143"/>
      <c r="F55" s="134"/>
      <c r="G55" s="143"/>
      <c r="H55" s="134"/>
      <c r="I55" s="143"/>
      <c r="J55" s="134"/>
      <c r="K55" s="143"/>
      <c r="L55" s="134"/>
      <c r="M55" s="143"/>
      <c r="N55" s="134"/>
      <c r="O55" s="143"/>
      <c r="P55" s="134"/>
      <c r="Q55" s="143"/>
      <c r="R55" s="134"/>
      <c r="S55" s="143"/>
      <c r="T55" s="134"/>
      <c r="U55" s="143"/>
      <c r="V55" s="134"/>
    </row>
    <row r="56" spans="1:22" ht="34.5" customHeight="1" x14ac:dyDescent="0.2">
      <c r="A56" s="144">
        <v>6.1</v>
      </c>
      <c r="B56" s="145"/>
      <c r="C56" s="146" t="s">
        <v>31</v>
      </c>
      <c r="D56" s="33" t="s">
        <v>325</v>
      </c>
      <c r="E56" s="147" t="s">
        <v>4</v>
      </c>
      <c r="F56" s="101" t="str">
        <f>IF(E56="Basic","11133171303: Assumes a good basic standard of occupational hygiene is implemented",IF(E56="Advanced","Proposed:Assumes that activities are undertaken with appropriate and well maintained equipment by trained personnel operating under supervision","ESCom phrase code(s)"))</f>
        <v>ESCom phrase code(s)</v>
      </c>
      <c r="G56" s="147" t="s">
        <v>4</v>
      </c>
      <c r="H56" s="101" t="str">
        <f>IF(G56="Basic","11133171303: Assumes a good basic standard of occupational hygiene is implemented",IF(G56="Advanced","Proposed:Assumes that activities are undertaken with appropriate and well maintained equipment by trained personnel operating under supervision","ESCom phrase code(s)"))</f>
        <v>ESCom phrase code(s)</v>
      </c>
      <c r="I56" s="147" t="s">
        <v>4</v>
      </c>
      <c r="J56" s="101" t="str">
        <f>IF(I56="Basic","11133171303: Assumes a good basic standard of occupational hygiene is implemented",IF(I56="Advanced","Proposed:Assumes that activities are undertaken with appropriate and well maintained equipment by trained personnel operating under supervision","ESCom phrase code(s)"))</f>
        <v>ESCom phrase code(s)</v>
      </c>
      <c r="K56" s="147" t="s">
        <v>4</v>
      </c>
      <c r="L56" s="101" t="str">
        <f>IF(K56="Basic","11133171303: Assumes a good basic standard of occupational hygiene is implemented",IF(K56="Advanced","Proposed:Assumes that activities are undertaken with appropriate and well maintained equipment by trained personnel operating under supervision","ESCom phrase code(s)"))</f>
        <v>ESCom phrase code(s)</v>
      </c>
      <c r="M56" s="147" t="s">
        <v>4</v>
      </c>
      <c r="N56" s="101" t="str">
        <f>IF(M56="Basic","11133171303: Assumes a good basic standard of occupational hygiene is implemented",IF(M56="Advanced","Proposed:Assumes that activities are undertaken with appropriate and well maintained equipment by trained personnel operating under supervision","ESCom phrase code(s)"))</f>
        <v>ESCom phrase code(s)</v>
      </c>
      <c r="O56" s="147" t="s">
        <v>4</v>
      </c>
      <c r="P56" s="101" t="str">
        <f>IF(O56="Basic","11133171303: Assumes a good basic standard of occupational hygiene is implemented",IF(O56="Advanced","Proposed:Assumes that activities are undertaken with appropriate and well maintained equipment by trained personnel operating under supervision","ESCom phrase code(s)"))</f>
        <v>ESCom phrase code(s)</v>
      </c>
      <c r="Q56" s="147" t="s">
        <v>4</v>
      </c>
      <c r="R56" s="101" t="str">
        <f>IF(Q56="Basic","11133171303: Assumes a good basic standard of occupational hygiene is implemented",IF(Q56="Advanced","Proposed:Assumes that activities are undertaken with appropriate and well maintained equipment by trained personnel operating under supervision","ESCom phrase code(s)"))</f>
        <v>ESCom phrase code(s)</v>
      </c>
      <c r="S56" s="147" t="s">
        <v>4</v>
      </c>
      <c r="T56" s="101" t="str">
        <f>IF(S56="Basic","11133171303: Assumes a good basic standard of occupational hygiene is implemented",IF(S56="Advanced","Proposed:Assumes that activities are undertaken with appropriate and well maintained equipment by trained personnel operating under supervision","ESCom phrase code(s)"))</f>
        <v>ESCom phrase code(s)</v>
      </c>
      <c r="U56" s="147" t="s">
        <v>4</v>
      </c>
      <c r="V56" s="101" t="str">
        <f>IF(U56="Basic","11133171303: Assumes a good basic standard of occupational hygiene is implemented",IF(U56="Advanced","Proposed:Assumes that activities are undertaken with appropriate and well maintained equipment by trained personnel operating under supervision","ESCom phrase code(s)"))</f>
        <v>ESCom phrase code(s)</v>
      </c>
    </row>
    <row r="57" spans="1:22" ht="36.75" customHeight="1" thickBot="1" x14ac:dyDescent="0.25">
      <c r="A57" s="148">
        <v>6.2</v>
      </c>
      <c r="B57" s="124"/>
      <c r="C57" s="149" t="s">
        <v>81</v>
      </c>
      <c r="D57" s="150" t="s">
        <v>326</v>
      </c>
      <c r="E57" s="151" t="s">
        <v>4</v>
      </c>
      <c r="F57" s="152" t="s">
        <v>320</v>
      </c>
      <c r="G57" s="151" t="s">
        <v>4</v>
      </c>
      <c r="H57" s="152" t="s">
        <v>320</v>
      </c>
      <c r="I57" s="151" t="s">
        <v>4</v>
      </c>
      <c r="J57" s="152" t="s">
        <v>320</v>
      </c>
      <c r="K57" s="151" t="s">
        <v>4</v>
      </c>
      <c r="L57" s="152" t="s">
        <v>320</v>
      </c>
      <c r="M57" s="151" t="s">
        <v>4</v>
      </c>
      <c r="N57" s="152" t="s">
        <v>320</v>
      </c>
      <c r="O57" s="151" t="s">
        <v>4</v>
      </c>
      <c r="P57" s="152" t="s">
        <v>320</v>
      </c>
      <c r="Q57" s="151" t="s">
        <v>4</v>
      </c>
      <c r="R57" s="152" t="s">
        <v>320</v>
      </c>
      <c r="S57" s="151" t="s">
        <v>4</v>
      </c>
      <c r="T57" s="152" t="s">
        <v>320</v>
      </c>
      <c r="U57" s="151" t="s">
        <v>4</v>
      </c>
      <c r="V57" s="152" t="s">
        <v>320</v>
      </c>
    </row>
    <row r="58" spans="1:22" x14ac:dyDescent="0.35">
      <c r="A58" s="153"/>
    </row>
  </sheetData>
  <sheetProtection algorithmName="SHA-512" hashValue="meYdrtxGEx1+J2NaPxqrDWayY8CYzmBvzjoBACK4b9auHWcdLmjccagtZn++afT1xdoHhvg9r6JirJ+pWB7jCA==" saltValue="u3JL0sRJbTaczUrcmaL5Wg==" spinCount="100000" sheet="1" objects="1" scenarios="1"/>
  <mergeCells count="9">
    <mergeCell ref="O4:P4"/>
    <mergeCell ref="Q4:R4"/>
    <mergeCell ref="S4:T4"/>
    <mergeCell ref="U4:V4"/>
    <mergeCell ref="E4:F4"/>
    <mergeCell ref="G4:H4"/>
    <mergeCell ref="I4:J4"/>
    <mergeCell ref="K4:L4"/>
    <mergeCell ref="M4:N4"/>
  </mergeCells>
  <dataValidations xWindow="1041" yWindow="745" count="3">
    <dataValidation type="date" errorStyle="information" allowBlank="1" showInputMessage="1" showErrorMessage="1" error="Note that a number of alternative ESCom phrases are available" prompt="Specify maximum hours or minutes per day" sqref="E20 S20 G20 I20 K20 M20 O20 Q20 U20">
      <formula1>42370</formula1>
      <formula2>42736</formula2>
    </dataValidation>
    <dataValidation allowBlank="1" showInputMessage="1" showErrorMessage="1" prompt="See ESCom Catalogue for selection of alternative phrases" sqref="F20 T20 H20 J20 L20 N20 P20 R20 V20"/>
    <dataValidation errorStyle="warning" allowBlank="1" showInputMessage="1" showErrorMessage="1" prompt="Note that a number of alternative ESCom phrases are available" sqref="E26 S26 G26 I26 K26 M26 O26 Q26 U26"/>
  </dataValidations>
  <pageMargins left="0.70866141732283472" right="0.70866141732283472" top="0.74803149606299213" bottom="0.74803149606299213" header="0.31496062992125984" footer="0.31496062992125984"/>
  <pageSetup paperSize="8" scale="48" fitToHeight="0" orientation="landscape" r:id="rId1"/>
  <drawing r:id="rId2"/>
  <legacyDrawing r:id="rId3"/>
  <extLst>
    <ext xmlns:x14="http://schemas.microsoft.com/office/spreadsheetml/2009/9/main" uri="{CCE6A557-97BC-4b89-ADB6-D9C93CAAB3DF}">
      <x14:dataValidations xmlns:xm="http://schemas.microsoft.com/office/excel/2006/main" xWindow="1041" yWindow="745" count="16">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U24 S24 Q24 I24 K24 M24 O24 G24 E24</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E28 S28 G28 I28 K28 M28 O28 Q28 U28</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Dropdowns!$N$2:$N$8</xm:f>
          </x14:formula1>
          <xm:sqref>E37 S37 G37 I37 K37 M37 O37 Q37 U37</xm:sqref>
        </x14:dataValidation>
        <x14:dataValidation type="list" errorStyle="warning" allowBlank="1" showInputMessage="1" showErrorMessage="1" prompt="See PROC sheet for description">
          <x14:formula1>
            <xm:f>Dropdowns!$B$2:$B$33</xm:f>
          </x14:formula1>
          <xm:sqref>E16 S16 G16 I16 K16 M16 O16 Q16 U16</xm:sqref>
        </x14:dataValidation>
        <x14:dataValidation type="list" errorStyle="information" allowBlank="1" showErrorMessage="1" error="Select appropriate ESCom Phrase">
          <x14:formula1>
            <xm:f>Dropdowns!$E$2:$E$5</xm:f>
          </x14:formula1>
          <xm:sqref>E22 S22 G22 I22 K22 M22 O22 Q22 U22</xm:sqref>
        </x14:dataValidation>
        <x14:dataValidation type="list" errorStyle="warning" allowBlank="1" showInputMessage="1" prompt="If yes, provide details if relevant_x000a_If no, go to row 2.11">
          <x14:formula1>
            <xm:f>Dropdowns!$A$2:$A$4</xm:f>
          </x14:formula1>
          <xm:sqref>E39 S39 G39 I39 K39 M39 O39 Q39 U39</xm:sqref>
        </x14:dataValidation>
        <x14:dataValidation type="list" errorStyle="information" allowBlank="1" showInputMessage="1" prompt="Basic: corresponds to professional in TRA_x000a_Advanced: corresponds to industrial in TRA">
          <x14:formula1>
            <xm:f>Dropdowns!$P$2:$P$5</xm:f>
          </x14:formula1>
          <xm:sqref>E41 S41 G41 I41 K41 M41 O41 Q41 U41</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E45 S45 G45 I45 K45 M45 O45 Q45 U45</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E54 S54 G54 I54 K54 M54 O54 Q54 U54</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E50 S50 G50 I50 K50 M50 O50 Q50 U50</xm:sqref>
        </x14:dataValidation>
        <x14:dataValidation type="list" errorStyle="information" allowBlank="1" showInputMessage="1" prompt="Indicate which tool uses this condition as exposure assessment input">
          <x14:formula1>
            <xm:f>Dropdowns!$R$2:$R$10</xm:f>
          </x14:formula1>
          <xm:sqref>E48 S48 G48 I48 K48 M48 O48 Q48 U48</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E30 S30 G30 I30 K30 M30 O30 Q30 U30</xm:sqref>
        </x14:dataValidation>
        <x14:dataValidation type="list" errorStyle="warning" allowBlank="1" showInputMessage="1" prompt="If yes, provide effectiveness and/or details below_x000a_If no, go to row 2.9">
          <x14:formula1>
            <xm:f>Dropdowns!$A$2:$A$4</xm:f>
          </x14:formula1>
          <xm:sqref>E33 S33 G33 I33 K33 M33 O33 Q33 U33</xm:sqref>
        </x14:dataValidation>
        <x14:dataValidation type="list" errorStyle="warning" allowBlank="1" showInputMessage="1" prompt="If yes, provide effectiveness and/or details below_x000a_If no, go to row 2.10">
          <x14:formula1>
            <xm:f>Dropdowns!$A$2:$A$4</xm:f>
          </x14:formula1>
          <xm:sqref>E36 S36 G36 I36 K36 M36 O36 Q36 U36</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 S34 G34 I34 K34 M34 O34 Q34 U34</xm:sqref>
        </x14:dataValidation>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 S31 G31 I31 K31 M31 O31 Q31 U31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4" workbookViewId="0">
      <selection activeCell="A4" sqref="A4"/>
    </sheetView>
  </sheetViews>
  <sheetFormatPr defaultColWidth="8.75" defaultRowHeight="14.25" x14ac:dyDescent="0.2"/>
  <cols>
    <col min="1" max="1" width="12.25" style="154" customWidth="1"/>
    <col min="2" max="2" width="75" style="194" customWidth="1"/>
    <col min="3" max="3" width="11.25" style="154" customWidth="1"/>
    <col min="4" max="4" width="11.875" style="154" customWidth="1"/>
    <col min="5" max="5" width="11.5" style="154" customWidth="1"/>
    <col min="6" max="6" width="78.125" style="154" customWidth="1"/>
    <col min="7" max="7" width="9.875" style="154" customWidth="1"/>
    <col min="8" max="8" width="8.75" style="154"/>
    <col min="9" max="9" width="11.625" style="154" customWidth="1"/>
    <col min="10" max="16384" width="8.75" style="154"/>
  </cols>
  <sheetData>
    <row r="1" spans="1:9" ht="32.25" customHeight="1" x14ac:dyDescent="0.25">
      <c r="A1" s="166" t="s">
        <v>269</v>
      </c>
      <c r="B1" s="167" t="s">
        <v>268</v>
      </c>
      <c r="C1" s="168" t="s">
        <v>266</v>
      </c>
      <c r="D1" s="169"/>
      <c r="F1" s="170" t="s">
        <v>267</v>
      </c>
      <c r="G1" s="171"/>
      <c r="H1" s="171"/>
      <c r="I1" s="172"/>
    </row>
    <row r="2" spans="1:9" ht="30" x14ac:dyDescent="0.25">
      <c r="A2" s="173"/>
      <c r="B2" s="174"/>
      <c r="C2" s="175" t="s">
        <v>156</v>
      </c>
      <c r="D2" s="175" t="s">
        <v>155</v>
      </c>
      <c r="F2" s="176" t="s">
        <v>265</v>
      </c>
      <c r="G2" s="177" t="s">
        <v>259</v>
      </c>
      <c r="H2" s="178" t="s">
        <v>260</v>
      </c>
      <c r="I2" s="178"/>
    </row>
    <row r="3" spans="1:9" ht="28.5" x14ac:dyDescent="0.2">
      <c r="A3" s="179" t="s">
        <v>58</v>
      </c>
      <c r="B3" s="180" t="s">
        <v>100</v>
      </c>
      <c r="C3" s="181" t="s">
        <v>5</v>
      </c>
      <c r="D3" s="181" t="s">
        <v>5</v>
      </c>
      <c r="F3" s="182"/>
      <c r="G3" s="183" t="s">
        <v>13</v>
      </c>
      <c r="H3" s="178" t="s">
        <v>261</v>
      </c>
      <c r="I3" s="178" t="s">
        <v>262</v>
      </c>
    </row>
    <row r="4" spans="1:9" ht="28.5" x14ac:dyDescent="0.2">
      <c r="A4" s="179" t="s">
        <v>57</v>
      </c>
      <c r="B4" s="180" t="s">
        <v>101</v>
      </c>
      <c r="C4" s="181">
        <v>90</v>
      </c>
      <c r="D4" s="181">
        <v>80</v>
      </c>
      <c r="F4" s="180" t="s">
        <v>255</v>
      </c>
      <c r="G4" s="181">
        <v>0</v>
      </c>
      <c r="H4" s="181" t="s">
        <v>263</v>
      </c>
      <c r="I4" s="181" t="s">
        <v>263</v>
      </c>
    </row>
    <row r="5" spans="1:9" ht="28.5" x14ac:dyDescent="0.2">
      <c r="A5" s="179" t="s">
        <v>56</v>
      </c>
      <c r="B5" s="180" t="s">
        <v>102</v>
      </c>
      <c r="C5" s="181">
        <v>90</v>
      </c>
      <c r="D5" s="181">
        <v>80</v>
      </c>
      <c r="F5" s="180" t="s">
        <v>256</v>
      </c>
      <c r="G5" s="181">
        <v>80</v>
      </c>
      <c r="H5" s="181" t="s">
        <v>263</v>
      </c>
      <c r="I5" s="181" t="s">
        <v>263</v>
      </c>
    </row>
    <row r="6" spans="1:9" x14ac:dyDescent="0.2">
      <c r="A6" s="179" t="s">
        <v>55</v>
      </c>
      <c r="B6" s="180" t="s">
        <v>103</v>
      </c>
      <c r="C6" s="181">
        <v>90</v>
      </c>
      <c r="D6" s="181">
        <v>80</v>
      </c>
      <c r="F6" s="180" t="s">
        <v>257</v>
      </c>
      <c r="G6" s="181">
        <v>90</v>
      </c>
      <c r="H6" s="181" t="s">
        <v>263</v>
      </c>
      <c r="I6" s="181" t="s">
        <v>263</v>
      </c>
    </row>
    <row r="7" spans="1:9" ht="28.5" x14ac:dyDescent="0.2">
      <c r="A7" s="179" t="s">
        <v>63</v>
      </c>
      <c r="B7" s="180" t="s">
        <v>104</v>
      </c>
      <c r="C7" s="181">
        <v>90</v>
      </c>
      <c r="D7" s="181">
        <v>80</v>
      </c>
      <c r="F7" s="180" t="s">
        <v>258</v>
      </c>
      <c r="G7" s="181">
        <v>95</v>
      </c>
      <c r="H7" s="181" t="s">
        <v>263</v>
      </c>
      <c r="I7" s="181" t="s">
        <v>264</v>
      </c>
    </row>
    <row r="8" spans="1:9" x14ac:dyDescent="0.2">
      <c r="A8" s="179" t="s">
        <v>62</v>
      </c>
      <c r="B8" s="180" t="s">
        <v>105</v>
      </c>
      <c r="C8" s="181">
        <v>90</v>
      </c>
      <c r="D8" s="181">
        <v>80</v>
      </c>
    </row>
    <row r="9" spans="1:9" x14ac:dyDescent="0.2">
      <c r="A9" s="179" t="s">
        <v>54</v>
      </c>
      <c r="B9" s="180" t="s">
        <v>106</v>
      </c>
      <c r="C9" s="181">
        <v>95</v>
      </c>
      <c r="D9" s="181" t="s">
        <v>5</v>
      </c>
    </row>
    <row r="10" spans="1:9" x14ac:dyDescent="0.2">
      <c r="A10" s="179" t="s">
        <v>53</v>
      </c>
      <c r="B10" s="180" t="s">
        <v>306</v>
      </c>
      <c r="C10" s="181">
        <v>90</v>
      </c>
      <c r="D10" s="181">
        <v>80</v>
      </c>
    </row>
    <row r="11" spans="1:9" ht="16.5" x14ac:dyDescent="0.2">
      <c r="A11" s="184" t="s">
        <v>52</v>
      </c>
      <c r="B11" s="185" t="s">
        <v>307</v>
      </c>
      <c r="C11" s="186">
        <v>95</v>
      </c>
      <c r="D11" s="181" t="s">
        <v>276</v>
      </c>
    </row>
    <row r="12" spans="1:9" ht="16.5" x14ac:dyDescent="0.2">
      <c r="A12" s="187"/>
      <c r="B12" s="188"/>
      <c r="C12" s="189"/>
      <c r="D12" s="181" t="s">
        <v>279</v>
      </c>
    </row>
    <row r="13" spans="1:9" ht="45" x14ac:dyDescent="0.2">
      <c r="A13" s="179" t="s">
        <v>51</v>
      </c>
      <c r="B13" s="180" t="s">
        <v>109</v>
      </c>
      <c r="C13" s="181">
        <v>90</v>
      </c>
      <c r="D13" s="181">
        <v>80</v>
      </c>
      <c r="F13" s="190" t="s">
        <v>270</v>
      </c>
    </row>
    <row r="14" spans="1:9" x14ac:dyDescent="0.2">
      <c r="A14" s="179" t="s">
        <v>50</v>
      </c>
      <c r="B14" s="180" t="s">
        <v>110</v>
      </c>
      <c r="C14" s="181">
        <v>90</v>
      </c>
      <c r="D14" s="181">
        <v>80</v>
      </c>
    </row>
    <row r="15" spans="1:9" ht="16.5" x14ac:dyDescent="0.2">
      <c r="A15" s="179" t="s">
        <v>49</v>
      </c>
      <c r="B15" s="180" t="s">
        <v>111</v>
      </c>
      <c r="C15" s="181" t="s">
        <v>5</v>
      </c>
      <c r="D15" s="181">
        <v>80</v>
      </c>
      <c r="F15" s="191" t="s">
        <v>271</v>
      </c>
    </row>
    <row r="16" spans="1:9" ht="16.5" x14ac:dyDescent="0.2">
      <c r="A16" s="179" t="s">
        <v>48</v>
      </c>
      <c r="B16" s="180" t="s">
        <v>283</v>
      </c>
      <c r="C16" s="181" t="s">
        <v>276</v>
      </c>
      <c r="D16" s="181" t="s">
        <v>277</v>
      </c>
    </row>
    <row r="17" spans="1:6" ht="16.5" x14ac:dyDescent="0.2">
      <c r="A17" s="179" t="s">
        <v>47</v>
      </c>
      <c r="B17" s="180" t="s">
        <v>113</v>
      </c>
      <c r="C17" s="181">
        <v>90</v>
      </c>
      <c r="D17" s="181">
        <v>80</v>
      </c>
      <c r="F17" s="192" t="s">
        <v>281</v>
      </c>
    </row>
    <row r="18" spans="1:6" ht="16.5" x14ac:dyDescent="0.2">
      <c r="A18" s="179" t="s">
        <v>46</v>
      </c>
      <c r="B18" s="180" t="s">
        <v>114</v>
      </c>
      <c r="C18" s="181">
        <v>90</v>
      </c>
      <c r="D18" s="181">
        <v>80</v>
      </c>
      <c r="F18" s="193" t="s">
        <v>282</v>
      </c>
    </row>
    <row r="19" spans="1:6" x14ac:dyDescent="0.2">
      <c r="A19" s="179" t="s">
        <v>45</v>
      </c>
      <c r="B19" s="180" t="s">
        <v>115</v>
      </c>
      <c r="C19" s="181">
        <v>90</v>
      </c>
      <c r="D19" s="181">
        <v>80</v>
      </c>
    </row>
    <row r="20" spans="1:6" x14ac:dyDescent="0.2">
      <c r="A20" s="179" t="s">
        <v>44</v>
      </c>
      <c r="B20" s="180" t="s">
        <v>116</v>
      </c>
      <c r="C20" s="181">
        <v>90</v>
      </c>
      <c r="D20" s="181">
        <v>80</v>
      </c>
    </row>
    <row r="21" spans="1:6" x14ac:dyDescent="0.2">
      <c r="A21" s="179" t="s">
        <v>43</v>
      </c>
      <c r="B21" s="180" t="s">
        <v>117</v>
      </c>
      <c r="C21" s="181">
        <v>90</v>
      </c>
      <c r="D21" s="181">
        <v>80</v>
      </c>
    </row>
    <row r="22" spans="1:6" x14ac:dyDescent="0.2">
      <c r="A22" s="179" t="s">
        <v>42</v>
      </c>
      <c r="B22" s="180" t="s">
        <v>118</v>
      </c>
      <c r="C22" s="181">
        <v>90</v>
      </c>
      <c r="D22" s="181">
        <v>80</v>
      </c>
    </row>
    <row r="23" spans="1:6" x14ac:dyDescent="0.2">
      <c r="A23" s="179" t="s">
        <v>41</v>
      </c>
      <c r="B23" s="180" t="s">
        <v>119</v>
      </c>
      <c r="C23" s="181">
        <v>90</v>
      </c>
      <c r="D23" s="181">
        <v>80</v>
      </c>
    </row>
    <row r="24" spans="1:6" x14ac:dyDescent="0.2">
      <c r="A24" s="179" t="s">
        <v>61</v>
      </c>
      <c r="B24" s="180" t="s">
        <v>120</v>
      </c>
      <c r="C24" s="181" t="s">
        <v>5</v>
      </c>
      <c r="D24" s="181">
        <v>80</v>
      </c>
    </row>
    <row r="25" spans="1:6" ht="16.5" x14ac:dyDescent="0.2">
      <c r="A25" s="179" t="s">
        <v>60</v>
      </c>
      <c r="B25" s="180" t="s">
        <v>286</v>
      </c>
      <c r="C25" s="181" t="s">
        <v>278</v>
      </c>
      <c r="D25" s="181" t="s">
        <v>279</v>
      </c>
    </row>
    <row r="26" spans="1:6" ht="28.5" x14ac:dyDescent="0.2">
      <c r="A26" s="179" t="s">
        <v>39</v>
      </c>
      <c r="B26" s="180" t="s">
        <v>308</v>
      </c>
      <c r="C26" s="181" t="s">
        <v>278</v>
      </c>
      <c r="D26" s="181" t="s">
        <v>5</v>
      </c>
    </row>
    <row r="27" spans="1:6" ht="16.5" x14ac:dyDescent="0.2">
      <c r="A27" s="179" t="s">
        <v>38</v>
      </c>
      <c r="B27" s="180" t="s">
        <v>284</v>
      </c>
      <c r="C27" s="181" t="s">
        <v>278</v>
      </c>
      <c r="D27" s="181" t="s">
        <v>279</v>
      </c>
    </row>
    <row r="28" spans="1:6" ht="16.5" x14ac:dyDescent="0.2">
      <c r="A28" s="179" t="s">
        <v>59</v>
      </c>
      <c r="B28" s="180" t="s">
        <v>285</v>
      </c>
      <c r="C28" s="181" t="s">
        <v>279</v>
      </c>
      <c r="D28" s="181" t="s">
        <v>280</v>
      </c>
    </row>
    <row r="29" spans="1:6" ht="16.5" x14ac:dyDescent="0.2">
      <c r="A29" s="179" t="s">
        <v>37</v>
      </c>
      <c r="B29" s="180" t="s">
        <v>125</v>
      </c>
      <c r="C29" s="181" t="s">
        <v>278</v>
      </c>
      <c r="D29" s="181" t="s">
        <v>279</v>
      </c>
    </row>
    <row r="30" spans="1:6" x14ac:dyDescent="0.2">
      <c r="A30" s="179" t="s">
        <v>36</v>
      </c>
      <c r="B30" s="180" t="s">
        <v>126</v>
      </c>
      <c r="C30" s="181" t="s">
        <v>5</v>
      </c>
      <c r="D30" s="181" t="s">
        <v>5</v>
      </c>
    </row>
    <row r="31" spans="1:6" x14ac:dyDescent="0.2">
      <c r="A31" s="179" t="s">
        <v>127</v>
      </c>
      <c r="B31" s="180" t="s">
        <v>128</v>
      </c>
      <c r="C31" s="181" t="s">
        <v>5</v>
      </c>
      <c r="D31" s="181" t="s">
        <v>5</v>
      </c>
    </row>
    <row r="32" spans="1:6" x14ac:dyDescent="0.2">
      <c r="A32" s="179" t="s">
        <v>129</v>
      </c>
      <c r="B32" s="180" t="s">
        <v>130</v>
      </c>
      <c r="C32" s="181" t="s">
        <v>5</v>
      </c>
      <c r="D32" s="181" t="s">
        <v>5</v>
      </c>
    </row>
    <row r="33" spans="1:4" x14ac:dyDescent="0.2">
      <c r="A33" s="179" t="s">
        <v>131</v>
      </c>
      <c r="B33" s="180" t="s">
        <v>132</v>
      </c>
      <c r="C33" s="181" t="s">
        <v>5</v>
      </c>
      <c r="D33" s="181" t="s">
        <v>5</v>
      </c>
    </row>
    <row r="34" spans="1:4" x14ac:dyDescent="0.2">
      <c r="A34" s="179" t="s">
        <v>40</v>
      </c>
      <c r="B34" s="180" t="s">
        <v>68</v>
      </c>
      <c r="C34" s="181" t="s">
        <v>5</v>
      </c>
      <c r="D34" s="181" t="s">
        <v>5</v>
      </c>
    </row>
    <row r="35" spans="1:4" x14ac:dyDescent="0.2">
      <c r="D35" s="195"/>
    </row>
  </sheetData>
  <sheetProtection algorithmName="SHA-512" hashValue="BKokraRJ9hsGvpjrbibWXOx8VzaFshaUk8AcmYDZ6hjtZNqryHQZ0mgd5922z9S1Y5NVomDaSFPYyEEuozp/7g==" saltValue="XgtgpK7LUIzEyTLVRWVGVg==" spinCount="100000" sheet="1" objects="1" scenarios="1"/>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zoomScale="80" zoomScaleNormal="80" workbookViewId="0"/>
  </sheetViews>
  <sheetFormatPr defaultColWidth="9" defaultRowHeight="12.75" x14ac:dyDescent="0.2"/>
  <cols>
    <col min="1" max="1" width="12.625" style="198" customWidth="1"/>
    <col min="2" max="2" width="12.25" style="198" customWidth="1"/>
    <col min="3" max="3" width="55.75" style="198" customWidth="1"/>
    <col min="4" max="4" width="18.5" style="198" customWidth="1"/>
    <col min="5" max="5" width="15.375" style="198" customWidth="1"/>
    <col min="6" max="6" width="18" style="198" customWidth="1"/>
    <col min="7" max="7" width="18.75" style="198" customWidth="1"/>
    <col min="8" max="8" width="22.75" style="198" customWidth="1"/>
    <col min="9" max="9" width="14.75" style="198" customWidth="1"/>
    <col min="10" max="10" width="21" style="198" customWidth="1"/>
    <col min="11" max="14" width="15.125" style="198" customWidth="1"/>
    <col min="15" max="15" width="23.75" style="198" customWidth="1"/>
    <col min="16" max="18" width="15.125" style="198" customWidth="1"/>
    <col min="19" max="16384" width="9" style="198"/>
  </cols>
  <sheetData>
    <row r="1" spans="1:18" ht="13.5" thickBot="1" x14ac:dyDescent="0.25">
      <c r="A1" s="196" t="s">
        <v>82</v>
      </c>
      <c r="B1" s="197" t="s">
        <v>83</v>
      </c>
      <c r="C1" s="197" t="s">
        <v>133</v>
      </c>
      <c r="D1" s="196" t="s">
        <v>34</v>
      </c>
      <c r="E1" s="197" t="s">
        <v>84</v>
      </c>
      <c r="F1" s="197" t="s">
        <v>163</v>
      </c>
      <c r="G1" s="196" t="s">
        <v>85</v>
      </c>
      <c r="H1" s="196" t="s">
        <v>163</v>
      </c>
      <c r="I1" s="197" t="s">
        <v>254</v>
      </c>
      <c r="J1" s="197" t="s">
        <v>163</v>
      </c>
      <c r="K1" s="196" t="s">
        <v>87</v>
      </c>
      <c r="L1" s="197" t="s">
        <v>153</v>
      </c>
      <c r="M1" s="196" t="s">
        <v>175</v>
      </c>
      <c r="N1" s="197" t="s">
        <v>272</v>
      </c>
      <c r="O1" s="197" t="s">
        <v>163</v>
      </c>
      <c r="P1" s="196" t="s">
        <v>89</v>
      </c>
      <c r="Q1" s="197" t="s">
        <v>93</v>
      </c>
      <c r="R1" s="196" t="s">
        <v>99</v>
      </c>
    </row>
    <row r="2" spans="1:18" ht="25.5" x14ac:dyDescent="0.2">
      <c r="A2" s="199" t="s">
        <v>139</v>
      </c>
      <c r="B2" s="200" t="s">
        <v>134</v>
      </c>
      <c r="C2" s="200"/>
      <c r="D2" s="199" t="s">
        <v>168</v>
      </c>
      <c r="E2" s="200" t="s">
        <v>136</v>
      </c>
      <c r="F2" s="200" t="s">
        <v>229</v>
      </c>
      <c r="G2" s="199" t="s">
        <v>135</v>
      </c>
      <c r="H2" s="199" t="s">
        <v>229</v>
      </c>
      <c r="I2" s="200" t="s">
        <v>212</v>
      </c>
      <c r="J2" s="200" t="s">
        <v>229</v>
      </c>
      <c r="K2" s="199" t="s">
        <v>152</v>
      </c>
      <c r="L2" s="200" t="s">
        <v>154</v>
      </c>
      <c r="M2" s="199" t="s">
        <v>303</v>
      </c>
      <c r="N2" s="200" t="s">
        <v>159</v>
      </c>
      <c r="O2" s="200" t="s">
        <v>229</v>
      </c>
      <c r="P2" s="199" t="s">
        <v>137</v>
      </c>
      <c r="Q2" s="200" t="s">
        <v>140</v>
      </c>
      <c r="R2" s="199" t="s">
        <v>138</v>
      </c>
    </row>
    <row r="3" spans="1:18" ht="69.75" customHeight="1" x14ac:dyDescent="0.2">
      <c r="A3" s="201" t="s">
        <v>91</v>
      </c>
      <c r="B3" s="202" t="s">
        <v>58</v>
      </c>
      <c r="C3" s="202" t="s">
        <v>100</v>
      </c>
      <c r="D3" s="201" t="s">
        <v>169</v>
      </c>
      <c r="E3" s="202" t="s">
        <v>65</v>
      </c>
      <c r="F3" s="202" t="s">
        <v>230</v>
      </c>
      <c r="G3" s="201" t="s">
        <v>193</v>
      </c>
      <c r="H3" s="203" t="s">
        <v>315</v>
      </c>
      <c r="I3" s="204" t="s">
        <v>214</v>
      </c>
      <c r="J3" s="204" t="s">
        <v>316</v>
      </c>
      <c r="K3" s="201" t="s">
        <v>297</v>
      </c>
      <c r="L3" s="202" t="s">
        <v>172</v>
      </c>
      <c r="M3" s="205" t="s">
        <v>161</v>
      </c>
      <c r="N3" s="206">
        <v>0.95</v>
      </c>
      <c r="O3" s="206" t="s">
        <v>321</v>
      </c>
      <c r="P3" s="201" t="s">
        <v>88</v>
      </c>
      <c r="Q3" s="202" t="s">
        <v>32</v>
      </c>
      <c r="R3" s="201" t="s">
        <v>35</v>
      </c>
    </row>
    <row r="4" spans="1:18" ht="68.25" customHeight="1" x14ac:dyDescent="0.2">
      <c r="A4" s="201" t="s">
        <v>92</v>
      </c>
      <c r="B4" s="202" t="s">
        <v>57</v>
      </c>
      <c r="C4" s="202" t="s">
        <v>101</v>
      </c>
      <c r="D4" s="201" t="s">
        <v>147</v>
      </c>
      <c r="E4" s="202" t="s">
        <v>64</v>
      </c>
      <c r="F4" s="202" t="s">
        <v>231</v>
      </c>
      <c r="G4" s="201" t="s">
        <v>207</v>
      </c>
      <c r="H4" s="201" t="s">
        <v>227</v>
      </c>
      <c r="I4" s="202" t="s">
        <v>215</v>
      </c>
      <c r="J4" s="202" t="s">
        <v>317</v>
      </c>
      <c r="K4" s="201" t="s">
        <v>298</v>
      </c>
      <c r="L4" s="202" t="s">
        <v>151</v>
      </c>
      <c r="M4" s="205" t="s">
        <v>162</v>
      </c>
      <c r="N4" s="206">
        <v>0.9</v>
      </c>
      <c r="O4" s="206" t="s">
        <v>323</v>
      </c>
      <c r="P4" s="201" t="s">
        <v>90</v>
      </c>
      <c r="Q4" s="202" t="s">
        <v>67</v>
      </c>
      <c r="R4" s="201" t="s">
        <v>157</v>
      </c>
    </row>
    <row r="5" spans="1:18" ht="42" customHeight="1" x14ac:dyDescent="0.2">
      <c r="A5" s="201"/>
      <c r="B5" s="202" t="s">
        <v>56</v>
      </c>
      <c r="C5" s="202" t="s">
        <v>102</v>
      </c>
      <c r="D5" s="201" t="s">
        <v>148</v>
      </c>
      <c r="E5" s="202" t="s">
        <v>311</v>
      </c>
      <c r="F5" s="202" t="s">
        <v>310</v>
      </c>
      <c r="G5" s="201" t="s">
        <v>66</v>
      </c>
      <c r="H5" s="203" t="s">
        <v>228</v>
      </c>
      <c r="I5" s="202" t="s">
        <v>213</v>
      </c>
      <c r="J5" s="202" t="s">
        <v>318</v>
      </c>
      <c r="K5" s="201" t="s">
        <v>299</v>
      </c>
      <c r="L5" s="206" t="s">
        <v>218</v>
      </c>
      <c r="M5" s="201" t="s">
        <v>151</v>
      </c>
      <c r="N5" s="207">
        <v>0.8</v>
      </c>
      <c r="O5" s="207" t="s">
        <v>324</v>
      </c>
      <c r="P5" s="201" t="s">
        <v>178</v>
      </c>
      <c r="Q5" s="202" t="s">
        <v>181</v>
      </c>
      <c r="R5" s="201" t="s">
        <v>94</v>
      </c>
    </row>
    <row r="6" spans="1:18" ht="25.5" x14ac:dyDescent="0.2">
      <c r="A6" s="201"/>
      <c r="B6" s="202" t="s">
        <v>55</v>
      </c>
      <c r="C6" s="202" t="s">
        <v>103</v>
      </c>
      <c r="D6" s="201" t="s">
        <v>160</v>
      </c>
      <c r="E6" s="202"/>
      <c r="F6" s="202"/>
      <c r="G6" s="201" t="s">
        <v>194</v>
      </c>
      <c r="H6" s="201" t="s">
        <v>229</v>
      </c>
      <c r="I6" s="202"/>
      <c r="J6" s="202"/>
      <c r="K6" s="201" t="s">
        <v>178</v>
      </c>
      <c r="L6" s="206"/>
      <c r="M6" s="205" t="s">
        <v>218</v>
      </c>
      <c r="N6" s="206">
        <v>0</v>
      </c>
      <c r="O6" s="200" t="s">
        <v>229</v>
      </c>
      <c r="P6" s="201"/>
      <c r="Q6" s="202"/>
      <c r="R6" s="201" t="s">
        <v>95</v>
      </c>
    </row>
    <row r="7" spans="1:18" ht="38.25" x14ac:dyDescent="0.2">
      <c r="A7" s="201"/>
      <c r="B7" s="202" t="s">
        <v>63</v>
      </c>
      <c r="C7" s="202" t="s">
        <v>104</v>
      </c>
      <c r="D7" s="201" t="s">
        <v>149</v>
      </c>
      <c r="E7" s="202"/>
      <c r="F7" s="202"/>
      <c r="G7" s="201" t="s">
        <v>141</v>
      </c>
      <c r="H7" s="201" t="s">
        <v>312</v>
      </c>
      <c r="I7" s="202"/>
      <c r="J7" s="202"/>
      <c r="K7" s="201"/>
      <c r="L7" s="206"/>
      <c r="M7" s="201"/>
      <c r="N7" s="202" t="s">
        <v>151</v>
      </c>
      <c r="O7" s="202" t="s">
        <v>322</v>
      </c>
      <c r="P7" s="201"/>
      <c r="Q7" s="202"/>
      <c r="R7" s="201" t="s">
        <v>33</v>
      </c>
    </row>
    <row r="8" spans="1:18" ht="38.25" x14ac:dyDescent="0.2">
      <c r="A8" s="201"/>
      <c r="B8" s="202" t="s">
        <v>62</v>
      </c>
      <c r="C8" s="202" t="s">
        <v>105</v>
      </c>
      <c r="D8" s="201" t="s">
        <v>150</v>
      </c>
      <c r="E8" s="202"/>
      <c r="F8" s="202"/>
      <c r="G8" s="201" t="s">
        <v>86</v>
      </c>
      <c r="H8" s="201" t="s">
        <v>313</v>
      </c>
      <c r="I8" s="202"/>
      <c r="J8" s="202"/>
      <c r="K8" s="201"/>
      <c r="L8" s="206"/>
      <c r="M8" s="201"/>
      <c r="N8" s="206" t="s">
        <v>218</v>
      </c>
      <c r="O8" s="202" t="s">
        <v>322</v>
      </c>
      <c r="P8" s="201"/>
      <c r="Q8" s="202"/>
      <c r="R8" s="201" t="s">
        <v>96</v>
      </c>
    </row>
    <row r="9" spans="1:18" ht="25.5" x14ac:dyDescent="0.2">
      <c r="A9" s="201"/>
      <c r="B9" s="202" t="s">
        <v>54</v>
      </c>
      <c r="C9" s="202" t="s">
        <v>106</v>
      </c>
      <c r="D9" s="201"/>
      <c r="E9" s="202"/>
      <c r="F9" s="202"/>
      <c r="G9" s="201" t="s">
        <v>142</v>
      </c>
      <c r="H9" s="201" t="s">
        <v>314</v>
      </c>
      <c r="I9" s="202"/>
      <c r="J9" s="202"/>
      <c r="K9" s="201"/>
      <c r="L9" s="202"/>
      <c r="M9" s="201"/>
      <c r="N9" s="202"/>
      <c r="O9" s="202"/>
      <c r="P9" s="201"/>
      <c r="Q9" s="202"/>
      <c r="R9" s="201" t="s">
        <v>97</v>
      </c>
    </row>
    <row r="10" spans="1:18" ht="25.5" x14ac:dyDescent="0.2">
      <c r="A10" s="201"/>
      <c r="B10" s="202" t="s">
        <v>53</v>
      </c>
      <c r="C10" s="202" t="s">
        <v>107</v>
      </c>
      <c r="D10" s="201"/>
      <c r="E10" s="202"/>
      <c r="F10" s="202"/>
      <c r="G10" s="201" t="s">
        <v>143</v>
      </c>
      <c r="H10" s="201" t="s">
        <v>229</v>
      </c>
      <c r="I10" s="202"/>
      <c r="J10" s="202"/>
      <c r="K10" s="201"/>
      <c r="L10" s="202"/>
      <c r="M10" s="201"/>
      <c r="N10" s="202"/>
      <c r="O10" s="202"/>
      <c r="P10" s="201"/>
      <c r="Q10" s="202"/>
      <c r="R10" s="201" t="s">
        <v>98</v>
      </c>
    </row>
    <row r="11" spans="1:18" ht="25.5" x14ac:dyDescent="0.2">
      <c r="A11" s="201"/>
      <c r="B11" s="202" t="s">
        <v>52</v>
      </c>
      <c r="C11" s="202" t="s">
        <v>108</v>
      </c>
      <c r="D11" s="201"/>
      <c r="E11" s="202"/>
      <c r="F11" s="202"/>
      <c r="G11" s="201"/>
      <c r="H11" s="201"/>
      <c r="I11" s="202"/>
      <c r="J11" s="202"/>
      <c r="K11" s="201"/>
      <c r="L11" s="202"/>
      <c r="M11" s="201"/>
      <c r="N11" s="202"/>
      <c r="O11" s="202"/>
      <c r="P11" s="201"/>
      <c r="Q11" s="202"/>
      <c r="R11" s="201"/>
    </row>
    <row r="12" spans="1:18" ht="25.5" x14ac:dyDescent="0.2">
      <c r="A12" s="201"/>
      <c r="B12" s="202" t="s">
        <v>51</v>
      </c>
      <c r="C12" s="202" t="s">
        <v>109</v>
      </c>
      <c r="D12" s="201"/>
      <c r="E12" s="202"/>
      <c r="F12" s="202"/>
      <c r="G12" s="201"/>
      <c r="H12" s="201"/>
      <c r="I12" s="202"/>
      <c r="J12" s="202"/>
      <c r="K12" s="201"/>
      <c r="L12" s="202"/>
      <c r="M12" s="201"/>
      <c r="N12" s="202"/>
      <c r="O12" s="202"/>
      <c r="P12" s="201"/>
      <c r="Q12" s="202"/>
      <c r="R12" s="201"/>
    </row>
    <row r="13" spans="1:18" x14ac:dyDescent="0.2">
      <c r="A13" s="201"/>
      <c r="B13" s="202" t="s">
        <v>50</v>
      </c>
      <c r="C13" s="202" t="s">
        <v>110</v>
      </c>
      <c r="D13" s="201"/>
      <c r="E13" s="202"/>
      <c r="F13" s="202"/>
      <c r="G13" s="201"/>
      <c r="H13" s="201"/>
      <c r="I13" s="202"/>
      <c r="J13" s="202"/>
      <c r="K13" s="201"/>
      <c r="L13" s="202"/>
      <c r="M13" s="201"/>
      <c r="N13" s="202"/>
      <c r="O13" s="202"/>
      <c r="P13" s="201"/>
      <c r="Q13" s="202"/>
      <c r="R13" s="201"/>
    </row>
    <row r="14" spans="1:18" x14ac:dyDescent="0.2">
      <c r="A14" s="201"/>
      <c r="B14" s="202" t="s">
        <v>49</v>
      </c>
      <c r="C14" s="202" t="s">
        <v>111</v>
      </c>
      <c r="D14" s="201"/>
      <c r="E14" s="202"/>
      <c r="F14" s="202"/>
      <c r="G14" s="201"/>
      <c r="H14" s="201"/>
      <c r="I14" s="202"/>
      <c r="J14" s="202"/>
      <c r="K14" s="201"/>
      <c r="L14" s="202"/>
      <c r="M14" s="201"/>
      <c r="N14" s="202"/>
      <c r="O14" s="202"/>
      <c r="P14" s="201"/>
      <c r="Q14" s="202"/>
      <c r="R14" s="201"/>
    </row>
    <row r="15" spans="1:18" x14ac:dyDescent="0.2">
      <c r="A15" s="201"/>
      <c r="B15" s="202" t="s">
        <v>48</v>
      </c>
      <c r="C15" s="202" t="s">
        <v>112</v>
      </c>
      <c r="D15" s="201"/>
      <c r="E15" s="202"/>
      <c r="F15" s="202"/>
      <c r="G15" s="201"/>
      <c r="H15" s="201"/>
      <c r="I15" s="202"/>
      <c r="J15" s="202"/>
      <c r="K15" s="201"/>
      <c r="L15" s="202"/>
      <c r="M15" s="201"/>
      <c r="N15" s="202"/>
      <c r="O15" s="202"/>
      <c r="P15" s="201"/>
      <c r="Q15" s="202"/>
      <c r="R15" s="201"/>
    </row>
    <row r="16" spans="1:18" x14ac:dyDescent="0.2">
      <c r="A16" s="201"/>
      <c r="B16" s="202" t="s">
        <v>47</v>
      </c>
      <c r="C16" s="202" t="s">
        <v>113</v>
      </c>
      <c r="D16" s="201"/>
      <c r="E16" s="202"/>
      <c r="F16" s="202"/>
      <c r="G16" s="201"/>
      <c r="H16" s="201"/>
      <c r="I16" s="202"/>
      <c r="J16" s="202"/>
      <c r="K16" s="201"/>
      <c r="L16" s="202"/>
      <c r="M16" s="201"/>
      <c r="N16" s="202"/>
      <c r="O16" s="202"/>
      <c r="P16" s="201"/>
      <c r="Q16" s="202"/>
      <c r="R16" s="201"/>
    </row>
    <row r="17" spans="1:18" x14ac:dyDescent="0.2">
      <c r="A17" s="201"/>
      <c r="B17" s="202" t="s">
        <v>46</v>
      </c>
      <c r="C17" s="202" t="s">
        <v>114</v>
      </c>
      <c r="D17" s="201"/>
      <c r="E17" s="202"/>
      <c r="F17" s="202"/>
      <c r="G17" s="201"/>
      <c r="H17" s="201"/>
      <c r="I17" s="202"/>
      <c r="J17" s="202"/>
      <c r="K17" s="201"/>
      <c r="L17" s="202"/>
      <c r="M17" s="201"/>
      <c r="N17" s="202"/>
      <c r="O17" s="202"/>
      <c r="P17" s="201"/>
      <c r="Q17" s="202"/>
      <c r="R17" s="201"/>
    </row>
    <row r="18" spans="1:18" x14ac:dyDescent="0.2">
      <c r="A18" s="201"/>
      <c r="B18" s="202" t="s">
        <v>45</v>
      </c>
      <c r="C18" s="202" t="s">
        <v>115</v>
      </c>
      <c r="D18" s="201"/>
      <c r="E18" s="202"/>
      <c r="F18" s="202"/>
      <c r="G18" s="201"/>
      <c r="H18" s="201"/>
      <c r="I18" s="202"/>
      <c r="J18" s="202"/>
      <c r="K18" s="201"/>
      <c r="L18" s="202"/>
      <c r="M18" s="201"/>
      <c r="N18" s="202"/>
      <c r="O18" s="202"/>
      <c r="P18" s="201"/>
      <c r="Q18" s="202"/>
      <c r="R18" s="201"/>
    </row>
    <row r="19" spans="1:18" x14ac:dyDescent="0.2">
      <c r="A19" s="201"/>
      <c r="B19" s="202" t="s">
        <v>44</v>
      </c>
      <c r="C19" s="202" t="s">
        <v>116</v>
      </c>
      <c r="D19" s="201"/>
      <c r="E19" s="202"/>
      <c r="F19" s="202"/>
      <c r="G19" s="201"/>
      <c r="H19" s="201"/>
      <c r="I19" s="202"/>
      <c r="J19" s="202"/>
      <c r="K19" s="201"/>
      <c r="L19" s="202"/>
      <c r="M19" s="201"/>
      <c r="N19" s="202"/>
      <c r="O19" s="202"/>
      <c r="P19" s="201"/>
      <c r="Q19" s="202"/>
      <c r="R19" s="201"/>
    </row>
    <row r="20" spans="1:18" ht="25.5" x14ac:dyDescent="0.2">
      <c r="A20" s="201"/>
      <c r="B20" s="202" t="s">
        <v>43</v>
      </c>
      <c r="C20" s="202" t="s">
        <v>117</v>
      </c>
      <c r="D20" s="201"/>
      <c r="E20" s="202"/>
      <c r="F20" s="202"/>
      <c r="G20" s="201"/>
      <c r="H20" s="201"/>
      <c r="I20" s="202"/>
      <c r="J20" s="202"/>
      <c r="K20" s="201"/>
      <c r="L20" s="202"/>
      <c r="M20" s="201"/>
      <c r="N20" s="202"/>
      <c r="O20" s="202"/>
      <c r="P20" s="201"/>
      <c r="Q20" s="202"/>
      <c r="R20" s="201"/>
    </row>
    <row r="21" spans="1:18" x14ac:dyDescent="0.2">
      <c r="A21" s="201"/>
      <c r="B21" s="202" t="s">
        <v>42</v>
      </c>
      <c r="C21" s="202" t="s">
        <v>118</v>
      </c>
      <c r="D21" s="201"/>
      <c r="E21" s="202"/>
      <c r="F21" s="202"/>
      <c r="G21" s="201"/>
      <c r="H21" s="201"/>
      <c r="I21" s="202"/>
      <c r="J21" s="202"/>
      <c r="K21" s="201"/>
      <c r="L21" s="202"/>
      <c r="M21" s="201"/>
      <c r="N21" s="202"/>
      <c r="O21" s="202"/>
      <c r="P21" s="201"/>
      <c r="Q21" s="202"/>
      <c r="R21" s="201"/>
    </row>
    <row r="22" spans="1:18" x14ac:dyDescent="0.2">
      <c r="A22" s="201"/>
      <c r="B22" s="202" t="s">
        <v>41</v>
      </c>
      <c r="C22" s="202" t="s">
        <v>119</v>
      </c>
      <c r="D22" s="201"/>
      <c r="E22" s="202"/>
      <c r="F22" s="202"/>
      <c r="G22" s="201"/>
      <c r="H22" s="201"/>
      <c r="I22" s="202"/>
      <c r="J22" s="202"/>
      <c r="K22" s="201"/>
      <c r="L22" s="202"/>
      <c r="M22" s="201"/>
      <c r="N22" s="202"/>
      <c r="O22" s="202"/>
      <c r="P22" s="201"/>
      <c r="Q22" s="202"/>
      <c r="R22" s="201"/>
    </row>
    <row r="23" spans="1:18" x14ac:dyDescent="0.2">
      <c r="A23" s="201"/>
      <c r="B23" s="202" t="s">
        <v>61</v>
      </c>
      <c r="C23" s="202" t="s">
        <v>120</v>
      </c>
      <c r="D23" s="201"/>
      <c r="E23" s="202"/>
      <c r="F23" s="202"/>
      <c r="G23" s="208"/>
      <c r="H23" s="201"/>
      <c r="I23" s="202"/>
      <c r="J23" s="202"/>
      <c r="K23" s="201"/>
      <c r="L23" s="202"/>
      <c r="M23" s="201"/>
      <c r="N23" s="202"/>
      <c r="O23" s="202"/>
      <c r="P23" s="201"/>
      <c r="Q23" s="202"/>
      <c r="R23" s="201"/>
    </row>
    <row r="24" spans="1:18" ht="25.5" x14ac:dyDescent="0.2">
      <c r="A24" s="201"/>
      <c r="B24" s="202" t="s">
        <v>60</v>
      </c>
      <c r="C24" s="202" t="s">
        <v>121</v>
      </c>
      <c r="D24" s="201"/>
      <c r="E24" s="202"/>
      <c r="F24" s="202"/>
      <c r="G24" s="201"/>
      <c r="H24" s="201"/>
      <c r="I24" s="202"/>
      <c r="J24" s="202"/>
      <c r="K24" s="201"/>
      <c r="L24" s="202"/>
      <c r="M24" s="201"/>
      <c r="N24" s="202"/>
      <c r="O24" s="202"/>
      <c r="P24" s="201"/>
      <c r="Q24" s="202"/>
      <c r="R24" s="201"/>
    </row>
    <row r="25" spans="1:18" ht="25.5" x14ac:dyDescent="0.2">
      <c r="A25" s="201"/>
      <c r="B25" s="202" t="s">
        <v>39</v>
      </c>
      <c r="C25" s="202" t="s">
        <v>122</v>
      </c>
      <c r="D25" s="201"/>
      <c r="E25" s="202"/>
      <c r="F25" s="202"/>
      <c r="G25" s="201"/>
      <c r="H25" s="201"/>
      <c r="I25" s="202"/>
      <c r="J25" s="202"/>
      <c r="K25" s="201"/>
      <c r="L25" s="202"/>
      <c r="M25" s="201"/>
      <c r="N25" s="202"/>
      <c r="O25" s="202"/>
      <c r="P25" s="201"/>
      <c r="Q25" s="202"/>
      <c r="R25" s="201"/>
    </row>
    <row r="26" spans="1:18" ht="25.5" x14ac:dyDescent="0.2">
      <c r="A26" s="201"/>
      <c r="B26" s="202" t="s">
        <v>38</v>
      </c>
      <c r="C26" s="202" t="s">
        <v>123</v>
      </c>
      <c r="D26" s="201"/>
      <c r="E26" s="202"/>
      <c r="F26" s="202"/>
      <c r="G26" s="201"/>
      <c r="H26" s="201"/>
      <c r="I26" s="202"/>
      <c r="J26" s="202"/>
      <c r="K26" s="201"/>
      <c r="L26" s="202"/>
      <c r="M26" s="201"/>
      <c r="N26" s="202"/>
      <c r="O26" s="202"/>
      <c r="P26" s="201"/>
      <c r="Q26" s="202"/>
      <c r="R26" s="201"/>
    </row>
    <row r="27" spans="1:18" ht="25.5" x14ac:dyDescent="0.2">
      <c r="A27" s="201"/>
      <c r="B27" s="202" t="s">
        <v>59</v>
      </c>
      <c r="C27" s="202" t="s">
        <v>124</v>
      </c>
      <c r="D27" s="201"/>
      <c r="E27" s="202"/>
      <c r="F27" s="202"/>
      <c r="G27" s="201"/>
      <c r="H27" s="201"/>
      <c r="I27" s="202"/>
      <c r="J27" s="202"/>
      <c r="K27" s="201"/>
      <c r="L27" s="202"/>
      <c r="M27" s="201"/>
      <c r="N27" s="202"/>
      <c r="O27" s="202"/>
      <c r="P27" s="201"/>
      <c r="Q27" s="202"/>
      <c r="R27" s="201"/>
    </row>
    <row r="28" spans="1:18" x14ac:dyDescent="0.2">
      <c r="A28" s="201"/>
      <c r="B28" s="202" t="s">
        <v>37</v>
      </c>
      <c r="C28" s="202" t="s">
        <v>125</v>
      </c>
      <c r="D28" s="201"/>
      <c r="E28" s="202"/>
      <c r="F28" s="202"/>
      <c r="G28" s="201"/>
      <c r="H28" s="201"/>
      <c r="I28" s="202"/>
      <c r="J28" s="202"/>
      <c r="K28" s="201"/>
      <c r="L28" s="202"/>
      <c r="M28" s="201"/>
      <c r="N28" s="202"/>
      <c r="O28" s="202"/>
      <c r="P28" s="201"/>
      <c r="Q28" s="202"/>
      <c r="R28" s="201"/>
    </row>
    <row r="29" spans="1:18" x14ac:dyDescent="0.2">
      <c r="A29" s="201"/>
      <c r="B29" s="202" t="s">
        <v>36</v>
      </c>
      <c r="C29" s="202" t="s">
        <v>126</v>
      </c>
      <c r="D29" s="201"/>
      <c r="E29" s="202"/>
      <c r="F29" s="202"/>
      <c r="G29" s="201"/>
      <c r="H29" s="201"/>
      <c r="I29" s="202"/>
      <c r="J29" s="202"/>
      <c r="K29" s="201"/>
      <c r="L29" s="202"/>
      <c r="M29" s="201"/>
      <c r="N29" s="202"/>
      <c r="O29" s="202"/>
      <c r="P29" s="201"/>
      <c r="Q29" s="202"/>
      <c r="R29" s="201"/>
    </row>
    <row r="30" spans="1:18" x14ac:dyDescent="0.2">
      <c r="A30" s="201"/>
      <c r="B30" s="202" t="s">
        <v>127</v>
      </c>
      <c r="C30" s="202" t="s">
        <v>128</v>
      </c>
      <c r="D30" s="201"/>
      <c r="E30" s="202"/>
      <c r="F30" s="202"/>
      <c r="G30" s="201"/>
      <c r="H30" s="201"/>
      <c r="I30" s="202"/>
      <c r="J30" s="202"/>
      <c r="K30" s="201"/>
      <c r="L30" s="202"/>
      <c r="M30" s="201"/>
      <c r="N30" s="202"/>
      <c r="O30" s="202"/>
      <c r="P30" s="201"/>
      <c r="Q30" s="202"/>
      <c r="R30" s="201"/>
    </row>
    <row r="31" spans="1:18" x14ac:dyDescent="0.2">
      <c r="A31" s="201"/>
      <c r="B31" s="202" t="s">
        <v>129</v>
      </c>
      <c r="C31" s="202" t="s">
        <v>130</v>
      </c>
      <c r="D31" s="201"/>
      <c r="E31" s="202"/>
      <c r="F31" s="202"/>
      <c r="G31" s="201"/>
      <c r="H31" s="201"/>
      <c r="I31" s="202"/>
      <c r="J31" s="202"/>
      <c r="K31" s="201"/>
      <c r="L31" s="202"/>
      <c r="M31" s="201"/>
      <c r="N31" s="202"/>
      <c r="O31" s="202"/>
      <c r="P31" s="201"/>
      <c r="Q31" s="202"/>
      <c r="R31" s="201"/>
    </row>
    <row r="32" spans="1:18" x14ac:dyDescent="0.2">
      <c r="A32" s="201"/>
      <c r="B32" s="202" t="s">
        <v>131</v>
      </c>
      <c r="C32" s="202" t="s">
        <v>132</v>
      </c>
      <c r="D32" s="201"/>
      <c r="E32" s="202"/>
      <c r="F32" s="202"/>
      <c r="G32" s="201"/>
      <c r="H32" s="201"/>
      <c r="I32" s="202"/>
      <c r="J32" s="202"/>
      <c r="K32" s="201"/>
      <c r="L32" s="202"/>
      <c r="M32" s="201"/>
      <c r="N32" s="202"/>
      <c r="O32" s="202"/>
      <c r="P32" s="201"/>
      <c r="Q32" s="202"/>
      <c r="R32" s="201"/>
    </row>
    <row r="33" spans="1:18" x14ac:dyDescent="0.2">
      <c r="A33" s="201"/>
      <c r="B33" s="202" t="s">
        <v>40</v>
      </c>
      <c r="C33" s="202" t="s">
        <v>68</v>
      </c>
      <c r="D33" s="201"/>
      <c r="E33" s="202"/>
      <c r="F33" s="202"/>
      <c r="G33" s="201"/>
      <c r="H33" s="201"/>
      <c r="I33" s="202"/>
      <c r="J33" s="202"/>
      <c r="K33" s="201"/>
      <c r="L33" s="202"/>
      <c r="M33" s="201"/>
      <c r="N33" s="202"/>
      <c r="O33" s="202"/>
      <c r="P33" s="201"/>
      <c r="Q33" s="202"/>
      <c r="R33" s="201"/>
    </row>
  </sheetData>
  <sheetProtection algorithmName="SHA-512" hashValue="dYMzud+oXZwij82alCb3vqLAp07LdObtaB3UrNtrcqK7YMx04wmZmvN9427Ac6fqVTW7DoIJZjoWYQvirMwjbA==" saltValue="YiiZNxh21KIvTpCHodkkdA==" spinCount="100000" sheet="1" objects="1" scenarios="1"/>
  <dataValidations disablePrompts="1" count="1">
    <dataValidation type="list" errorStyle="warning" allowBlank="1" showInputMessage="1" showErrorMessage="1" prompt="Select the appropriate PROC" sqref="B3:B33">
      <formula1>PROC_List</formula1>
    </dataValidation>
  </dataValidations>
  <pageMargins left="0.7" right="0.7" top="0.75" bottom="0.75" header="0.3" footer="0.3"/>
  <pageSetup paperSize="9" scale="6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F83774FFCD7544B478A112EA4295C1" ma:contentTypeVersion="2" ma:contentTypeDescription="Create a new document." ma:contentTypeScope="" ma:versionID="11c82a5ac87116edde38e6832a055080">
  <xsd:schema xmlns:xsd="http://www.w3.org/2001/XMLSchema" xmlns:xs="http://www.w3.org/2001/XMLSchema" xmlns:p="http://schemas.microsoft.com/office/2006/metadata/properties" xmlns:ns2="62bc03c0-55c1-4c45-ad39-0b0f9d9d3f94" targetNamespace="http://schemas.microsoft.com/office/2006/metadata/properties" ma:root="true" ma:fieldsID="183aeef310dbdc5189327b7e466559b5" ns2:_="">
    <xsd:import namespace="62bc03c0-55c1-4c45-ad39-0b0f9d9d3f9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bc03c0-55c1-4c45-ad39-0b0f9d9d3f9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12138D-0EE1-491B-8323-40BB3639E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bc03c0-55c1-4c45-ad39-0b0f9d9d3f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30BC36-3343-47AA-8B6F-E8FB4D0D21E3}">
  <ds:schemaRefs>
    <ds:schemaRef ds:uri="http://schemas.openxmlformats.org/package/2006/metadata/core-properties"/>
    <ds:schemaRef ds:uri="http://schemas.microsoft.com/office/2006/metadata/properties"/>
    <ds:schemaRef ds:uri="a3c34eed-3ef9-4750-993f-44a2ccbf1637"/>
    <ds:schemaRef ds:uri="http://schemas.microsoft.com/office/infopath/2007/PartnerControls"/>
    <ds:schemaRef ds:uri="http://www.w3.org/XML/1998/namespace"/>
    <ds:schemaRef ds:uri="http://schemas.microsoft.com/office/2006/documentManagement/types"/>
    <ds:schemaRef ds:uri="http://purl.org/dc/elements/1.1/"/>
    <ds:schemaRef ds:uri="b80ede5c-af4c-4bf2-9a87-706a3579dc11"/>
    <ds:schemaRef ds:uri="http://purl.org/dc/dcmitype/"/>
    <ds:schemaRef ds:uri="http://purl.org/dc/terms/"/>
  </ds:schemaRefs>
</ds:datastoreItem>
</file>

<file path=customXml/itemProps3.xml><?xml version="1.0" encoding="utf-8"?>
<ds:datastoreItem xmlns:ds="http://schemas.openxmlformats.org/officeDocument/2006/customXml" ds:itemID="{B3525D0B-90C4-4106-ACC6-FB240D1264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Instructions</vt:lpstr>
      <vt:lpstr>Cosmetics Europe SWED Template </vt:lpstr>
      <vt:lpstr>PROC &amp; effectiveness</vt:lpstr>
      <vt:lpstr>Dropdowns</vt:lpstr>
      <vt:lpstr>Instructions!_GoBack</vt:lpstr>
      <vt:lpstr>Gloves</vt:lpstr>
      <vt:lpstr>physical</vt:lpstr>
      <vt:lpstr>place</vt:lpstr>
      <vt:lpstr>'Cosmetics Europe SWED Template '!Print_Area</vt:lpstr>
      <vt:lpstr>Dropdowns!Print_Area</vt:lpstr>
      <vt:lpstr>Instructions!Print_Area</vt:lpstr>
      <vt:lpstr>'PROC &amp; effectiveness'!Print_Area</vt:lpstr>
      <vt:lpstr>PROC_List</vt:lpstr>
      <vt:lpstr>YesOrNo</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Betina Simonsen</cp:lastModifiedBy>
  <cp:lastPrinted>2016-03-18T07:48:26Z</cp:lastPrinted>
  <dcterms:created xsi:type="dcterms:W3CDTF">2015-12-08T06:13:35Z</dcterms:created>
  <dcterms:modified xsi:type="dcterms:W3CDTF">2017-01-19T13:47:17Z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0x01010064F83774FFCD7544B478A112EA4295C1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c8c408a3-6d75-4a55-93ed-947335e094bf</vt:lpwstr>
  </property>
</Properties>
</file>